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SSELA\Desktop\"/>
    </mc:Choice>
  </mc:AlternateContent>
  <bookViews>
    <workbookView xWindow="0" yWindow="0" windowWidth="16770" windowHeight="11430" tabRatio="741" activeTab="1"/>
  </bookViews>
  <sheets>
    <sheet name="JUNIO" sheetId="28" r:id="rId1"/>
    <sheet name="JULIO " sheetId="29" r:id="rId2"/>
    <sheet name="OF" sheetId="15" state="hidden" r:id="rId3"/>
    <sheet name="GER" sheetId="16" state="hidden" r:id="rId4"/>
    <sheet name="FAC." sheetId="17" state="hidden" r:id="rId5"/>
  </sheets>
  <definedNames>
    <definedName name="_xlnm._FilterDatabase" localSheetId="1" hidden="1">'JULIO '!$A$4:$S$126</definedName>
    <definedName name="_xlnm._FilterDatabase" localSheetId="0" hidden="1">JUNIO!$A$4:$S$142</definedName>
    <definedName name="_xlnm.Print_Titles" localSheetId="1">'JULIO '!$1:$4</definedName>
    <definedName name="_xlnm.Print_Titles" localSheetId="0">JUNIO!$1:$4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6" i="29" l="1"/>
  <c r="J126" i="29"/>
  <c r="K126" i="29"/>
  <c r="L126" i="29"/>
  <c r="H126" i="29"/>
  <c r="I125" i="29"/>
  <c r="J125" i="29"/>
  <c r="K125" i="29"/>
  <c r="L125" i="29"/>
  <c r="H125" i="29"/>
  <c r="I121" i="29"/>
  <c r="J121" i="29"/>
  <c r="K121" i="29"/>
  <c r="L121" i="29"/>
  <c r="H121" i="29"/>
  <c r="I117" i="29"/>
  <c r="J117" i="29"/>
  <c r="K117" i="29"/>
  <c r="M117" i="29"/>
  <c r="N117" i="29"/>
  <c r="H117" i="29"/>
  <c r="I105" i="29"/>
  <c r="J105" i="29"/>
  <c r="K105" i="29"/>
  <c r="H105" i="29"/>
  <c r="I103" i="29"/>
  <c r="J103" i="29"/>
  <c r="K103" i="29"/>
  <c r="M103" i="29"/>
  <c r="N103" i="29"/>
  <c r="H103" i="29"/>
  <c r="I94" i="29"/>
  <c r="J94" i="29"/>
  <c r="K94" i="29"/>
  <c r="H94" i="29"/>
  <c r="I92" i="29"/>
  <c r="J92" i="29"/>
  <c r="K92" i="29"/>
  <c r="H92" i="29"/>
  <c r="I89" i="29"/>
  <c r="J89" i="29"/>
  <c r="K89" i="29"/>
  <c r="H89" i="29"/>
  <c r="I87" i="29"/>
  <c r="J87" i="29"/>
  <c r="K87" i="29"/>
  <c r="H87" i="29"/>
  <c r="I83" i="29"/>
  <c r="J83" i="29"/>
  <c r="K83" i="29"/>
  <c r="H83" i="29"/>
  <c r="I80" i="29"/>
  <c r="J80" i="29"/>
  <c r="K80" i="29"/>
  <c r="H80" i="29"/>
  <c r="I68" i="29"/>
  <c r="J68" i="29"/>
  <c r="K68" i="29"/>
  <c r="H68" i="29"/>
  <c r="I63" i="29"/>
  <c r="J63" i="29"/>
  <c r="K63" i="29"/>
  <c r="H63" i="29"/>
  <c r="I58" i="29"/>
  <c r="J58" i="29"/>
  <c r="K58" i="29"/>
  <c r="H58" i="29"/>
  <c r="I55" i="29"/>
  <c r="J55" i="29"/>
  <c r="K55" i="29"/>
  <c r="H55" i="29"/>
  <c r="I49" i="29"/>
  <c r="J49" i="29"/>
  <c r="K49" i="29"/>
  <c r="H49" i="29"/>
  <c r="I45" i="29"/>
  <c r="J45" i="29"/>
  <c r="K45" i="29"/>
  <c r="H45" i="29"/>
  <c r="I42" i="29"/>
  <c r="J42" i="29"/>
  <c r="K42" i="29"/>
  <c r="H42" i="29"/>
  <c r="I40" i="29"/>
  <c r="J40" i="29"/>
  <c r="K40" i="29"/>
  <c r="H40" i="29"/>
  <c r="I37" i="29"/>
  <c r="J37" i="29"/>
  <c r="K37" i="29"/>
  <c r="H37" i="29"/>
  <c r="K34" i="29"/>
  <c r="I34" i="29"/>
  <c r="J34" i="29"/>
  <c r="H34" i="29"/>
  <c r="I32" i="29"/>
  <c r="J32" i="29"/>
  <c r="K32" i="29"/>
  <c r="H32" i="29"/>
  <c r="I24" i="29"/>
  <c r="J24" i="29"/>
  <c r="K24" i="29"/>
  <c r="H24" i="29"/>
  <c r="I16" i="29"/>
  <c r="J16" i="29"/>
  <c r="K16" i="29"/>
  <c r="H16" i="29"/>
  <c r="I14" i="29"/>
  <c r="J14" i="29"/>
  <c r="K14" i="29"/>
  <c r="H14" i="29"/>
  <c r="I11" i="29"/>
  <c r="J11" i="29"/>
  <c r="K11" i="29"/>
  <c r="H11" i="29"/>
  <c r="I8" i="29"/>
  <c r="J8" i="29"/>
  <c r="K8" i="29"/>
  <c r="H8" i="29"/>
  <c r="K142" i="28"/>
  <c r="L142" i="28"/>
  <c r="I142" i="28"/>
  <c r="J142" i="28"/>
  <c r="H142" i="28"/>
  <c r="I141" i="28"/>
  <c r="J141" i="28"/>
  <c r="K141" i="28"/>
  <c r="L141" i="28"/>
  <c r="H141" i="28"/>
  <c r="I135" i="28"/>
  <c r="J135" i="28"/>
  <c r="K135" i="28"/>
  <c r="L135" i="28"/>
  <c r="H135" i="28"/>
  <c r="I133" i="28"/>
  <c r="J133" i="28"/>
  <c r="K133" i="28"/>
  <c r="L133" i="28"/>
  <c r="H133" i="28"/>
  <c r="I128" i="28"/>
  <c r="J128" i="28"/>
  <c r="K128" i="28"/>
  <c r="L128" i="28"/>
  <c r="H128" i="28"/>
  <c r="I126" i="28"/>
  <c r="J126" i="28"/>
  <c r="K126" i="28"/>
  <c r="L126" i="28"/>
  <c r="H126" i="28"/>
  <c r="I124" i="28"/>
  <c r="J124" i="28"/>
  <c r="K124" i="28"/>
  <c r="L124" i="28"/>
  <c r="H124" i="28"/>
  <c r="I118" i="28"/>
  <c r="J118" i="28"/>
  <c r="K118" i="28"/>
  <c r="L118" i="28"/>
  <c r="H118" i="28"/>
  <c r="I116" i="28"/>
  <c r="J116" i="28"/>
  <c r="K116" i="28"/>
  <c r="H116" i="28"/>
  <c r="I107" i="28"/>
  <c r="J107" i="28"/>
  <c r="K107" i="28"/>
  <c r="H107" i="28"/>
  <c r="I102" i="28"/>
  <c r="J102" i="28"/>
  <c r="K102" i="28"/>
  <c r="H102" i="28"/>
  <c r="I100" i="28"/>
  <c r="J100" i="28"/>
  <c r="K100" i="28"/>
  <c r="H100" i="28"/>
  <c r="I97" i="28"/>
  <c r="J97" i="28"/>
  <c r="K97" i="28"/>
  <c r="H97" i="28"/>
  <c r="I93" i="28"/>
  <c r="J93" i="28"/>
  <c r="K93" i="28"/>
  <c r="H93" i="28"/>
  <c r="I87" i="28"/>
  <c r="J87" i="28"/>
  <c r="K87" i="28"/>
  <c r="H87" i="28"/>
  <c r="I84" i="28"/>
  <c r="J84" i="28"/>
  <c r="K84" i="28"/>
  <c r="H84" i="28"/>
  <c r="I82" i="28"/>
  <c r="J82" i="28"/>
  <c r="K82" i="28"/>
  <c r="H82" i="28"/>
  <c r="I80" i="28"/>
  <c r="J80" i="28"/>
  <c r="K80" i="28"/>
  <c r="H80" i="28"/>
  <c r="I76" i="28"/>
  <c r="J76" i="28"/>
  <c r="K76" i="28"/>
  <c r="H76" i="28"/>
  <c r="I70" i="28"/>
  <c r="J70" i="28"/>
  <c r="K70" i="28"/>
  <c r="H70" i="28"/>
  <c r="I67" i="28"/>
  <c r="J67" i="28"/>
  <c r="K67" i="28"/>
  <c r="H67" i="28"/>
  <c r="I65" i="28"/>
  <c r="J65" i="28"/>
  <c r="K65" i="28"/>
  <c r="M65" i="28"/>
  <c r="N65" i="28"/>
  <c r="H65" i="28"/>
  <c r="I60" i="28"/>
  <c r="J60" i="28"/>
  <c r="K60" i="28"/>
  <c r="M60" i="28"/>
  <c r="N60" i="28"/>
  <c r="H60" i="28"/>
  <c r="I49" i="28"/>
  <c r="J49" i="28"/>
  <c r="K49" i="28"/>
  <c r="H49" i="28"/>
  <c r="I46" i="28"/>
  <c r="J46" i="28"/>
  <c r="K46" i="28"/>
  <c r="H46" i="28"/>
  <c r="I44" i="28"/>
  <c r="J44" i="28"/>
  <c r="K44" i="28"/>
  <c r="H44" i="28"/>
  <c r="I40" i="28"/>
  <c r="J40" i="28"/>
  <c r="K40" i="28"/>
  <c r="H40" i="28"/>
  <c r="I37" i="28"/>
  <c r="J37" i="28"/>
  <c r="K37" i="28"/>
  <c r="H37" i="28"/>
  <c r="I20" i="28"/>
  <c r="J20" i="28"/>
  <c r="K20" i="28"/>
  <c r="H20" i="28"/>
  <c r="I16" i="28"/>
  <c r="J16" i="28"/>
  <c r="K16" i="28"/>
  <c r="H16" i="28"/>
  <c r="I10" i="28"/>
  <c r="J10" i="28"/>
  <c r="K10" i="28"/>
  <c r="H10" i="28"/>
  <c r="J140" i="29" l="1"/>
  <c r="H140" i="29"/>
  <c r="J139" i="29"/>
  <c r="H139" i="29"/>
  <c r="J138" i="29"/>
  <c r="H138" i="29"/>
  <c r="J137" i="29"/>
  <c r="H137" i="29"/>
  <c r="J136" i="29"/>
  <c r="H136" i="29"/>
  <c r="J135" i="29"/>
  <c r="H135" i="29"/>
  <c r="J134" i="29"/>
  <c r="H134" i="29"/>
  <c r="J133" i="29"/>
  <c r="H133" i="29"/>
  <c r="J132" i="29"/>
  <c r="H132" i="29"/>
  <c r="L124" i="29"/>
  <c r="L123" i="29"/>
  <c r="L122" i="29"/>
  <c r="L120" i="29"/>
  <c r="L119" i="29"/>
  <c r="L118" i="29"/>
  <c r="L116" i="29"/>
  <c r="L115" i="29"/>
  <c r="L114" i="29"/>
  <c r="L113" i="29"/>
  <c r="L112" i="29"/>
  <c r="L111" i="29"/>
  <c r="L110" i="29"/>
  <c r="L109" i="29"/>
  <c r="L108" i="29"/>
  <c r="L107" i="29"/>
  <c r="L106" i="29"/>
  <c r="L104" i="29"/>
  <c r="L105" i="29" s="1"/>
  <c r="L102" i="29"/>
  <c r="L101" i="29"/>
  <c r="L100" i="29"/>
  <c r="L99" i="29"/>
  <c r="L98" i="29"/>
  <c r="L97" i="29"/>
  <c r="L96" i="29"/>
  <c r="L95" i="29"/>
  <c r="L93" i="29"/>
  <c r="L94" i="29" s="1"/>
  <c r="L91" i="29"/>
  <c r="L90" i="29"/>
  <c r="L92" i="29" s="1"/>
  <c r="L88" i="29"/>
  <c r="L89" i="29" s="1"/>
  <c r="L86" i="29"/>
  <c r="L85" i="29"/>
  <c r="L84" i="29"/>
  <c r="L82" i="29"/>
  <c r="L81" i="29"/>
  <c r="L79" i="29"/>
  <c r="L78" i="29"/>
  <c r="L77" i="29"/>
  <c r="L76" i="29"/>
  <c r="L75" i="29"/>
  <c r="L74" i="29"/>
  <c r="L73" i="29"/>
  <c r="L72" i="29"/>
  <c r="L71" i="29"/>
  <c r="L70" i="29"/>
  <c r="L69" i="29"/>
  <c r="L67" i="29"/>
  <c r="L66" i="29"/>
  <c r="L65" i="29"/>
  <c r="L64" i="29"/>
  <c r="L62" i="29"/>
  <c r="L61" i="29"/>
  <c r="L60" i="29"/>
  <c r="L59" i="29"/>
  <c r="L57" i="29"/>
  <c r="L56" i="29"/>
  <c r="L54" i="29"/>
  <c r="L53" i="29"/>
  <c r="L52" i="29"/>
  <c r="L51" i="29"/>
  <c r="L50" i="29"/>
  <c r="L48" i="29"/>
  <c r="L47" i="29"/>
  <c r="L46" i="29"/>
  <c r="L44" i="29"/>
  <c r="L43" i="29"/>
  <c r="L45" i="29" s="1"/>
  <c r="L41" i="29"/>
  <c r="L42" i="29" s="1"/>
  <c r="L39" i="29"/>
  <c r="L38" i="29"/>
  <c r="L36" i="29"/>
  <c r="L35" i="29"/>
  <c r="L33" i="29"/>
  <c r="L34" i="29" s="1"/>
  <c r="L31" i="29"/>
  <c r="L30" i="29"/>
  <c r="L29" i="29"/>
  <c r="L28" i="29"/>
  <c r="L27" i="29"/>
  <c r="L26" i="29"/>
  <c r="L25" i="29"/>
  <c r="L23" i="29"/>
  <c r="L22" i="29"/>
  <c r="L21" i="29"/>
  <c r="L20" i="29"/>
  <c r="L19" i="29"/>
  <c r="L18" i="29"/>
  <c r="L17" i="29"/>
  <c r="L15" i="29"/>
  <c r="L16" i="29" s="1"/>
  <c r="L13" i="29"/>
  <c r="L12" i="29"/>
  <c r="L10" i="29"/>
  <c r="L9" i="29"/>
  <c r="L7" i="29"/>
  <c r="L6" i="29"/>
  <c r="L5" i="29"/>
  <c r="L117" i="29" l="1"/>
  <c r="L103" i="29"/>
  <c r="L37" i="29"/>
  <c r="L83" i="29"/>
  <c r="L40" i="29"/>
  <c r="L87" i="29"/>
  <c r="L80" i="29"/>
  <c r="L68" i="29"/>
  <c r="L63" i="29"/>
  <c r="L58" i="29"/>
  <c r="L55" i="29"/>
  <c r="L49" i="29"/>
  <c r="L32" i="29"/>
  <c r="L11" i="29"/>
  <c r="L8" i="29"/>
  <c r="L24" i="29"/>
  <c r="L14" i="29"/>
  <c r="H141" i="29"/>
  <c r="J141" i="29"/>
  <c r="L75" i="28"/>
  <c r="L11" i="28"/>
  <c r="J159" i="28"/>
  <c r="H159" i="28"/>
  <c r="J158" i="28"/>
  <c r="H158" i="28"/>
  <c r="J157" i="28"/>
  <c r="H157" i="28"/>
  <c r="J156" i="28"/>
  <c r="H156" i="28"/>
  <c r="J155" i="28"/>
  <c r="H155" i="28"/>
  <c r="J154" i="28"/>
  <c r="H154" i="28"/>
  <c r="J153" i="28"/>
  <c r="H153" i="28"/>
  <c r="J152" i="28"/>
  <c r="H152" i="28"/>
  <c r="J151" i="28"/>
  <c r="H151" i="28"/>
  <c r="J150" i="28"/>
  <c r="H150" i="28"/>
  <c r="J149" i="28"/>
  <c r="H149" i="28"/>
  <c r="J148" i="28"/>
  <c r="H148" i="28"/>
  <c r="L36" i="28"/>
  <c r="L35" i="28"/>
  <c r="L34" i="28"/>
  <c r="L33" i="28"/>
  <c r="L32" i="28"/>
  <c r="L31" i="28"/>
  <c r="L140" i="28"/>
  <c r="L139" i="28"/>
  <c r="L138" i="28"/>
  <c r="L137" i="28"/>
  <c r="L136" i="28"/>
  <c r="L134" i="28"/>
  <c r="L132" i="28"/>
  <c r="L131" i="28"/>
  <c r="L130" i="28"/>
  <c r="L129" i="28"/>
  <c r="L127" i="28"/>
  <c r="L125" i="28"/>
  <c r="L123" i="28"/>
  <c r="L122" i="28"/>
  <c r="L121" i="28"/>
  <c r="L120" i="28"/>
  <c r="L119" i="28"/>
  <c r="L18" i="28"/>
  <c r="L117" i="28"/>
  <c r="L115" i="28"/>
  <c r="L114" i="28"/>
  <c r="L113" i="28"/>
  <c r="L112" i="28"/>
  <c r="L111" i="28"/>
  <c r="L110" i="28"/>
  <c r="L109" i="28"/>
  <c r="L108" i="28"/>
  <c r="L106" i="28"/>
  <c r="L105" i="28"/>
  <c r="L104" i="28"/>
  <c r="L103" i="28"/>
  <c r="L101" i="28"/>
  <c r="L102" i="28" s="1"/>
  <c r="L99" i="28"/>
  <c r="L98" i="28"/>
  <c r="L96" i="28"/>
  <c r="L95" i="28"/>
  <c r="L94" i="28"/>
  <c r="L97" i="28" s="1"/>
  <c r="L59" i="28"/>
  <c r="L56" i="28"/>
  <c r="L55" i="28"/>
  <c r="L54" i="28"/>
  <c r="L53" i="28"/>
  <c r="L92" i="28"/>
  <c r="L91" i="28"/>
  <c r="L90" i="28"/>
  <c r="L89" i="28"/>
  <c r="L88" i="28"/>
  <c r="L86" i="28"/>
  <c r="L85" i="28"/>
  <c r="L87" i="28" s="1"/>
  <c r="L83" i="28"/>
  <c r="L84" i="28" s="1"/>
  <c r="L81" i="28"/>
  <c r="L82" i="28" s="1"/>
  <c r="L79" i="28"/>
  <c r="L78" i="28"/>
  <c r="L77" i="28"/>
  <c r="L74" i="28"/>
  <c r="L73" i="28"/>
  <c r="L72" i="28"/>
  <c r="L71" i="28"/>
  <c r="L69" i="28"/>
  <c r="L68" i="28"/>
  <c r="L66" i="28"/>
  <c r="L67" i="28" s="1"/>
  <c r="L64" i="28"/>
  <c r="L63" i="28"/>
  <c r="L62" i="28"/>
  <c r="L61" i="28"/>
  <c r="L52" i="28"/>
  <c r="L51" i="28"/>
  <c r="L50" i="28"/>
  <c r="L48" i="28"/>
  <c r="L47" i="28"/>
  <c r="L45" i="28"/>
  <c r="L46" i="28" s="1"/>
  <c r="L43" i="28"/>
  <c r="L42" i="28"/>
  <c r="L41" i="28"/>
  <c r="L39" i="28"/>
  <c r="L38" i="28"/>
  <c r="L30" i="28"/>
  <c r="L29" i="28"/>
  <c r="L28" i="28"/>
  <c r="L27" i="28"/>
  <c r="L26" i="28"/>
  <c r="L25" i="28"/>
  <c r="L24" i="28"/>
  <c r="L23" i="28"/>
  <c r="L22" i="28"/>
  <c r="L21" i="28"/>
  <c r="L19" i="28"/>
  <c r="L17" i="28"/>
  <c r="L15" i="28"/>
  <c r="L14" i="28"/>
  <c r="L13" i="28"/>
  <c r="L12" i="28"/>
  <c r="L9" i="28"/>
  <c r="L8" i="28"/>
  <c r="L7" i="28"/>
  <c r="L6" i="28"/>
  <c r="L58" i="28"/>
  <c r="L57" i="28"/>
  <c r="L116" i="28" l="1"/>
  <c r="L107" i="28"/>
  <c r="L93" i="28"/>
  <c r="L37" i="28"/>
  <c r="L44" i="28"/>
  <c r="L49" i="28"/>
  <c r="L76" i="28"/>
  <c r="L80" i="28"/>
  <c r="L100" i="28"/>
  <c r="L10" i="28"/>
  <c r="L20" i="28"/>
  <c r="L40" i="28"/>
  <c r="L60" i="28"/>
  <c r="L70" i="28"/>
  <c r="L150" i="28"/>
  <c r="L152" i="28"/>
  <c r="L154" i="28"/>
  <c r="L156" i="28"/>
  <c r="L158" i="28"/>
  <c r="L16" i="28"/>
  <c r="L65" i="28"/>
  <c r="L148" i="28"/>
  <c r="L149" i="28"/>
  <c r="L151" i="28"/>
  <c r="L153" i="28"/>
  <c r="L155" i="28"/>
  <c r="L157" i="28"/>
  <c r="L159" i="28"/>
  <c r="H160" i="28"/>
  <c r="J160" i="28"/>
  <c r="L160" i="28" l="1"/>
</calcChain>
</file>

<file path=xl/comments1.xml><?xml version="1.0" encoding="utf-8"?>
<comments xmlns="http://schemas.openxmlformats.org/spreadsheetml/2006/main">
  <authors>
    <author>AFECTACIÓNP</author>
  </authors>
  <commentList>
    <comment ref="H4" authorId="0" shapeId="0">
      <text>
        <r>
          <rPr>
            <b/>
            <sz val="9"/>
            <color indexed="81"/>
            <rFont val="Tahoma"/>
            <family val="2"/>
          </rPr>
          <t>AFECTACIÓNP:</t>
        </r>
        <r>
          <rPr>
            <sz val="9"/>
            <color indexed="81"/>
            <rFont val="Tahoma"/>
            <family val="2"/>
          </rPr>
          <t xml:space="preserve">
23.21.22
</t>
        </r>
      </text>
    </comment>
    <comment ref="J4" authorId="0" shapeId="0">
      <text>
        <r>
          <rPr>
            <b/>
            <sz val="9"/>
            <color indexed="81"/>
            <rFont val="Tahoma"/>
            <family val="2"/>
          </rPr>
          <t>AFECTACIÓNP:</t>
        </r>
        <r>
          <rPr>
            <sz val="9"/>
            <color indexed="81"/>
            <rFont val="Tahoma"/>
            <family val="2"/>
          </rPr>
          <t xml:space="preserve">
23.21.21
</t>
        </r>
      </text>
    </comment>
  </commentList>
</comments>
</file>

<file path=xl/comments2.xml><?xml version="1.0" encoding="utf-8"?>
<comments xmlns="http://schemas.openxmlformats.org/spreadsheetml/2006/main">
  <authors>
    <author>AFECTACIÓNP</author>
    <author>DIRECCONTAB</author>
  </authors>
  <commentList>
    <comment ref="H4" authorId="0" shapeId="0">
      <text>
        <r>
          <rPr>
            <b/>
            <sz val="9"/>
            <color indexed="81"/>
            <rFont val="Tahoma"/>
            <family val="2"/>
          </rPr>
          <t>AFECTACIÓNP:</t>
        </r>
        <r>
          <rPr>
            <sz val="9"/>
            <color indexed="81"/>
            <rFont val="Tahoma"/>
            <family val="2"/>
          </rPr>
          <t xml:space="preserve">
23.21.22
</t>
        </r>
      </text>
    </comment>
    <comment ref="J4" authorId="0" shapeId="0">
      <text>
        <r>
          <rPr>
            <b/>
            <sz val="9"/>
            <color indexed="81"/>
            <rFont val="Tahoma"/>
            <family val="2"/>
          </rPr>
          <t>AFECTACIÓNP:</t>
        </r>
        <r>
          <rPr>
            <sz val="9"/>
            <color indexed="81"/>
            <rFont val="Tahoma"/>
            <family val="2"/>
          </rPr>
          <t xml:space="preserve">
23.21.21
</t>
        </r>
      </text>
    </comment>
    <comment ref="S79" authorId="1" shapeId="0">
      <text>
        <r>
          <rPr>
            <b/>
            <sz val="9"/>
            <color indexed="81"/>
            <rFont val="Tahoma"/>
            <family val="2"/>
          </rPr>
          <t>DIRECCONTAB: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<sst xmlns="http://schemas.openxmlformats.org/spreadsheetml/2006/main" count="2289" uniqueCount="602">
  <si>
    <t>2.3.2.1.2.2</t>
  </si>
  <si>
    <t>2.3.2.1.2.1</t>
  </si>
  <si>
    <t>DOC</t>
  </si>
  <si>
    <t>SIAF</t>
  </si>
  <si>
    <t>A  NOMBRE DE</t>
  </si>
  <si>
    <t>CUENTA INTERNA</t>
  </si>
  <si>
    <t>MONTO DE VIATICOS</t>
  </si>
  <si>
    <t>ESPECIFICA</t>
  </si>
  <si>
    <t>MONTO DE PASAJES</t>
  </si>
  <si>
    <t>IMPORTE TOTAL</t>
  </si>
  <si>
    <t>FUENTE DE FINANCIAMIENTO</t>
  </si>
  <si>
    <t>META PRESUPUESTARIA</t>
  </si>
  <si>
    <t>N° DE DIAS</t>
  </si>
  <si>
    <t>LUGAR DE DESTINO</t>
  </si>
  <si>
    <t>UNIDAD ORGANICA</t>
  </si>
  <si>
    <t>MOTIVO DE VIAJE</t>
  </si>
  <si>
    <t xml:space="preserve">N° </t>
  </si>
  <si>
    <t>META</t>
  </si>
  <si>
    <t>VIATICOS</t>
  </si>
  <si>
    <t>PASAJES</t>
  </si>
  <si>
    <t>OCI</t>
  </si>
  <si>
    <t>RECTORADO</t>
  </si>
  <si>
    <t>POSTGRADO</t>
  </si>
  <si>
    <t>OFIC,SEDE, FACULTAD</t>
  </si>
  <si>
    <t>G.RECURSOS, DIRECCIÓN, OFICINA</t>
  </si>
  <si>
    <t>GER. PLANIFICACIÓN Y DESARR.</t>
  </si>
  <si>
    <t>TOTAL</t>
  </si>
  <si>
    <t>ABRIL</t>
  </si>
  <si>
    <t>FACULTADES, ESCUELAS ACAD.</t>
  </si>
  <si>
    <t>DIR.CONTABILIDAD</t>
  </si>
  <si>
    <t>CERTI</t>
  </si>
  <si>
    <t>FECHA SALIDA/REGRESO</t>
  </si>
  <si>
    <t>23.21.22</t>
  </si>
  <si>
    <t>OF. INSTITUTOS DE INVESTIGACION</t>
  </si>
  <si>
    <t>VICERRECTORADO DE INVESTIGACION</t>
  </si>
  <si>
    <t>GERENCIA DE RELACIONES INTERNACIONALES</t>
  </si>
  <si>
    <t>OFICINAS ACADEMICAS</t>
  </si>
  <si>
    <t>OFICINAS ADMINISTRATIVAS</t>
  </si>
  <si>
    <t>VICERRECTORADO</t>
  </si>
  <si>
    <t>Dirección General de Administración</t>
  </si>
  <si>
    <t>EVALUACION ACADEMICA</t>
  </si>
  <si>
    <t>INTERCAMBIO ACADEMICO</t>
  </si>
  <si>
    <t>Bienestar Universitario</t>
  </si>
  <si>
    <t>REGISTRO TECNICO</t>
  </si>
  <si>
    <t>SERVICIO SOCIAL</t>
  </si>
  <si>
    <t xml:space="preserve">ADMISION </t>
  </si>
  <si>
    <t>SERVICIO MEDICO</t>
  </si>
  <si>
    <t>BIBLIOTECAS</t>
  </si>
  <si>
    <t xml:space="preserve">DEPORTES </t>
  </si>
  <si>
    <t>COMEDOR UNT</t>
  </si>
  <si>
    <t>PSICOLOGIA</t>
  </si>
  <si>
    <t>OF. DE PROYECCION SOCIAL Y EXTENSION UNIVERSITARIA</t>
  </si>
  <si>
    <t>Direcciones : TESORERIA, CONTABILIDAD,ABASTECIMIENTO</t>
  </si>
  <si>
    <t>OF. DE UNIVERSIDAD EMPRESA</t>
  </si>
  <si>
    <t>OF.COMITE DE ETICA DE LA INVESTIGACION</t>
  </si>
  <si>
    <t xml:space="preserve">IMPRESIONES Y PUBLICACIONES </t>
  </si>
  <si>
    <t>OF. DE IMPRESIONES Y EDITORIAL UNIVERSITARIA</t>
  </si>
  <si>
    <t>UNID.TECNICA DE INFORMACION Y COMUNICACIÓN</t>
  </si>
  <si>
    <t>UNID.DESARROLLO DE SISTEMAS</t>
  </si>
  <si>
    <t>EVALUACION ACADEMICA - OF.EVALUACION Y DESARROLLO ACADEMICO</t>
  </si>
  <si>
    <t>UNID.REDES Y COMUNICACIONES</t>
  </si>
  <si>
    <t>Oficina Tecnica de Desarrollo Academico - OTEVA</t>
  </si>
  <si>
    <t>UNID.PROCESAMIENTO Y SOPORTE TECNICO</t>
  </si>
  <si>
    <t>Oficina Tecnica de Evaluacion - OTEDA</t>
  </si>
  <si>
    <t>Dirección de Sistemas de Informática y Comunicación</t>
  </si>
  <si>
    <t>Editorial Universitaria</t>
  </si>
  <si>
    <t>Centro Cultural Universitario</t>
  </si>
  <si>
    <t>ADMISION</t>
  </si>
  <si>
    <t>Secretaría General</t>
  </si>
  <si>
    <t xml:space="preserve">BILIOTECAS </t>
  </si>
  <si>
    <t>Escalafón</t>
  </si>
  <si>
    <t>DIRECCION UNIVERSIDAD EMPRESA</t>
  </si>
  <si>
    <t>Unidad de Capacitación</t>
  </si>
  <si>
    <t>GERENCIAS</t>
  </si>
  <si>
    <t>GERENCIA DE PLANIFICACION Y DESARROLLO</t>
  </si>
  <si>
    <t>DIRECCION DE PRESUPUESTO</t>
  </si>
  <si>
    <t>DIR. DESARROLLO ORGANIZACIONAL</t>
  </si>
  <si>
    <t>DIR.COOPERACION TECNICA Y PROMOCION PRODUCTIVA</t>
  </si>
  <si>
    <t>GERENCIA DE  RECURSOS</t>
  </si>
  <si>
    <t>DIR. DE PERSONAL</t>
  </si>
  <si>
    <t>OF.TECNICA DE ESCALAFON (DOCENTE Y ADMINISTRATIVO)</t>
  </si>
  <si>
    <t>DIR. DE RECURSOS FISICOS</t>
  </si>
  <si>
    <t>GERENCIA INV. CIENT., PROY. SOC. Y EXT. UNIV.</t>
  </si>
  <si>
    <t>DIRECCION DE INVESTIGACION CIENTIFICA</t>
  </si>
  <si>
    <t>DIRECCION DE PROYECCION SOCIAL Y EXTENSION UNIVERSITARIA</t>
  </si>
  <si>
    <t>GERENCIA DE PROYECTOS, COOPERACION Y DESARROLLO</t>
  </si>
  <si>
    <t>GER.CALIDAD UNIVERSITARIA</t>
  </si>
  <si>
    <t>FAC.INGENIERIA</t>
  </si>
  <si>
    <t>FACULTAD CIENCIAS AGROPECUARIAS</t>
  </si>
  <si>
    <t>FAC.FARMACIA Y BIOQUIMICA</t>
  </si>
  <si>
    <t>FAC. CIENCIAS MEDICAS</t>
  </si>
  <si>
    <t>AGRONONOMIA</t>
  </si>
  <si>
    <t>BIOQUIMICA</t>
  </si>
  <si>
    <t>MEDICINA</t>
  </si>
  <si>
    <t>ING.AGRICOLA</t>
  </si>
  <si>
    <t>FARMACOTECNIA</t>
  </si>
  <si>
    <t>ESTOMATOLOGIA</t>
  </si>
  <si>
    <t>ING AGROINDUSTRIAL</t>
  </si>
  <si>
    <t>FARMACOLOGIA</t>
  </si>
  <si>
    <t>ZOOTECNIA</t>
  </si>
  <si>
    <t>CIENCIAS BIOLOGICAS</t>
  </si>
  <si>
    <t>EP.CIENCIAS BIOLOGICAS</t>
  </si>
  <si>
    <t>FAC.INGENIERIA QUIMICA</t>
  </si>
  <si>
    <t>FAC.EDUCACION Y C.C. DE LA COMUNICACIÓN</t>
  </si>
  <si>
    <t>MICROBIOLOGIA Y PARASITOLOGIA</t>
  </si>
  <si>
    <t>INGENIERIA QUIMICA</t>
  </si>
  <si>
    <t>EDUCACION INICIAL</t>
  </si>
  <si>
    <t>PESQUERIA</t>
  </si>
  <si>
    <t>QUIMICA</t>
  </si>
  <si>
    <t>EDUCACION PRIMARIA</t>
  </si>
  <si>
    <t>FAC. CIENCIAS FISICAS Y MATEMATICAS</t>
  </si>
  <si>
    <t>ING.AMBIENTAL</t>
  </si>
  <si>
    <t>EDUCACION SECUNDARIA</t>
  </si>
  <si>
    <t>MATEMATICA</t>
  </si>
  <si>
    <t>CIENCIAS DE LA COMUNICACIÓN</t>
  </si>
  <si>
    <t>FISICA</t>
  </si>
  <si>
    <t>ESTADISTICA</t>
  </si>
  <si>
    <t>CIVIL</t>
  </si>
  <si>
    <t>INFORMATICA</t>
  </si>
  <si>
    <t>INDUSTRIAL</t>
  </si>
  <si>
    <t>FAC.CIENCIAS ECONOMICAS</t>
  </si>
  <si>
    <t>MATERIALES</t>
  </si>
  <si>
    <t xml:space="preserve">ADMINISTRACION </t>
  </si>
  <si>
    <t>MECANICA</t>
  </si>
  <si>
    <t>CONTABILIDASDF Y FINANZAS</t>
  </si>
  <si>
    <t>MECATRONICA</t>
  </si>
  <si>
    <t>ECONOMIA</t>
  </si>
  <si>
    <t>METALURGICA</t>
  </si>
  <si>
    <t>FAC.CIENCIAS SOCIALES</t>
  </si>
  <si>
    <t xml:space="preserve">MINAS </t>
  </si>
  <si>
    <t>ANTROPOLOGIA SOCIAL</t>
  </si>
  <si>
    <t>SISTEMAS</t>
  </si>
  <si>
    <t>ARQUEOLOGIA</t>
  </si>
  <si>
    <t>ARQUITECTURA Y URBANISMO</t>
  </si>
  <si>
    <t>TRABAJO SOCIAL</t>
  </si>
  <si>
    <t>TURISMO</t>
  </si>
  <si>
    <t>FAC. DERECHO Y CIENCIAS POLITICAS</t>
  </si>
  <si>
    <t>HISTORIA</t>
  </si>
  <si>
    <t>DERECHO</t>
  </si>
  <si>
    <t>FAC.ENFERMERIA</t>
  </si>
  <si>
    <t>ENFERMERIA</t>
  </si>
  <si>
    <t>UNID.EGRESOS</t>
  </si>
  <si>
    <t>DIR. TESORERIA</t>
  </si>
  <si>
    <t>DIR.ABASTECIMIENTO</t>
  </si>
  <si>
    <t>OF.REMUNERACIONES Y PENSIONES</t>
  </si>
  <si>
    <t>OEDA?</t>
  </si>
  <si>
    <t>23.21.21</t>
  </si>
  <si>
    <t>P/V</t>
  </si>
  <si>
    <t>MOSTACERO GARCIA SOCORRO MARGOT</t>
  </si>
  <si>
    <t>VIATICOS Y ASIGNACIONES</t>
  </si>
  <si>
    <t>RAMIREZ CORDOVA SEGUNDO MIGUEL</t>
  </si>
  <si>
    <t>CAVA CARHUAYO ALBERTO LUIS</t>
  </si>
  <si>
    <t>VARGAS AHUMADA ENRIQUE MANUEL</t>
  </si>
  <si>
    <t>GUILLERMO DIAZ ROBERTO FELIPE</t>
  </si>
  <si>
    <t>VALLEJO CASANOVA GUILLERMO RAUL</t>
  </si>
  <si>
    <t>SALAZAR CORTEGANA VICTOR JAVIER</t>
  </si>
  <si>
    <t>SIGUENZA AGUILAR LIBIA VICTORIA</t>
  </si>
  <si>
    <t>LLAQUE SANCHEZ WALTER RAFAEL</t>
  </si>
  <si>
    <t>RODRIGUEZ RODRIGUEZ ENRIQUE MIGUEL</t>
  </si>
  <si>
    <t>ZAVALETA CASTAÑEDA SEGUNDO HUMBERTO</t>
  </si>
  <si>
    <t>PORTOCARRERO CARDENAS WEYDER</t>
  </si>
  <si>
    <t>ZAVALETA CEDEÑO OSCAR ALONSO</t>
  </si>
  <si>
    <t>CABRERA DE CIPRIANO ANGELITA TERESA</t>
  </si>
  <si>
    <t>JIMENEZ DE LI FRIDA CARMELA</t>
  </si>
  <si>
    <t>JIMENEZ GUILLEN FRIDA CARMELA</t>
  </si>
  <si>
    <t>RDR</t>
  </si>
  <si>
    <t>LIMA</t>
  </si>
  <si>
    <t>DIR.LOGISTICA</t>
  </si>
  <si>
    <t>PIURA</t>
  </si>
  <si>
    <t>TRANSPORTES</t>
  </si>
  <si>
    <t>OTUZCO</t>
  </si>
  <si>
    <t>HUAMACHUCO</t>
  </si>
  <si>
    <t>GUADALUPE</t>
  </si>
  <si>
    <t>CAJAMARCA</t>
  </si>
  <si>
    <t>FAC. MEDICINA</t>
  </si>
  <si>
    <t>IQUITOS</t>
  </si>
  <si>
    <t>MOYOBAMBA</t>
  </si>
  <si>
    <t>VIRU</t>
  </si>
  <si>
    <t>JEQUETEPEQUE</t>
  </si>
  <si>
    <t>SANTIAGO DE CHUCO</t>
  </si>
  <si>
    <t>DICTADO DE CURSO</t>
  </si>
  <si>
    <t>MIÑANO GUEVARA MIRIAN MARIVEL</t>
  </si>
  <si>
    <t>TABOADA PILCO ROCIO YVONNE</t>
  </si>
  <si>
    <t>GER.RECURSOS</t>
  </si>
  <si>
    <t>DIR.PRESUPUESTO</t>
  </si>
  <si>
    <t>GER.PLANIFICACION Y DLLO</t>
  </si>
  <si>
    <t>CHICLAYO</t>
  </si>
  <si>
    <t>VALLE JEQUETEPEQUE</t>
  </si>
  <si>
    <t>DIR.TESORERIA</t>
  </si>
  <si>
    <t>SEDE HUAMACHUCO</t>
  </si>
  <si>
    <t>SEG.ESPECIALIZACIÓN,JOVENES PROD,PREFORD</t>
  </si>
  <si>
    <t>CICEC,HUACAS MOCHE,LA PAPA,LASACI,CLINICA ESTOM,CEABIOL</t>
  </si>
  <si>
    <t>RECTORADO,BECA 18</t>
  </si>
  <si>
    <t>ROJAS ALEGRIA GUSTAVO ROBERTO</t>
  </si>
  <si>
    <t>VIC.INVESTIGACION</t>
  </si>
  <si>
    <t>SANCHEZ GUTIERREZ JULIO JOSE</t>
  </si>
  <si>
    <t>GER.CALIDAD UNIV.</t>
  </si>
  <si>
    <t>ZAVALETA VALDERRAMA MAGALY DEL CARMEN</t>
  </si>
  <si>
    <t>ANTONIO CABRERA JIMENEZ</t>
  </si>
  <si>
    <t>ABANTO CABRERA CESAR AUGUSTO</t>
  </si>
  <si>
    <t>PEREZ ROSAS ANTHONY FRANK</t>
  </si>
  <si>
    <t>31.03 AL 01.04.16</t>
  </si>
  <si>
    <t>ROLDAN RODRIGUEZ JUDITH ENIT</t>
  </si>
  <si>
    <t>POLLACK VELASQUEZ LUIS ENRIQUE</t>
  </si>
  <si>
    <t>VALERIANO BAQUEDANO CARLOS OSWALDO</t>
  </si>
  <si>
    <t>PEÑA RODRIGUEZ EDISON JOSUE</t>
  </si>
  <si>
    <t>ANGULO MAURICIO LUIS ORLANDO CARLOS</t>
  </si>
  <si>
    <t>VICERRECTORADO DE INVESTIGACION (PIC,CONCYTEC,PRODUCE)POSTGRADO</t>
  </si>
  <si>
    <t>28 AL 30.04.16</t>
  </si>
  <si>
    <t>VEGA COTRINA LENER LUIS</t>
  </si>
  <si>
    <t>LAREDO</t>
  </si>
  <si>
    <t>RECURSOS DIRECTAMENTE RECAUDADO</t>
  </si>
  <si>
    <t>TELLO POMPA CARLOS ALBERTO</t>
  </si>
  <si>
    <t>FAC. CC. BIOLOGICAS</t>
  </si>
  <si>
    <t>ORG. DE CONTROL INST</t>
  </si>
  <si>
    <t xml:space="preserve"> </t>
  </si>
  <si>
    <t>SILVA VARGAS SILVIA MARIA</t>
  </si>
  <si>
    <t xml:space="preserve">MOSTACERO LEON MIKE ADRIANO </t>
  </si>
  <si>
    <t>VERA VELIZ RUBEN CESAR</t>
  </si>
  <si>
    <t>VIC.ACADEMICO</t>
  </si>
  <si>
    <t>GER.RELACIONES NAC. E INT.</t>
  </si>
  <si>
    <t>BIENESTAR UNIVERSITARIO</t>
  </si>
  <si>
    <t>15 AL 17.06.16</t>
  </si>
  <si>
    <t>20 AL 21.06.16</t>
  </si>
  <si>
    <t>28.06.16</t>
  </si>
  <si>
    <t>30.06 AL 01.07.16</t>
  </si>
  <si>
    <t>22 AL 23.06.16</t>
  </si>
  <si>
    <t>MENDEZ GIL VILMA JULIA</t>
  </si>
  <si>
    <t>27 AL 30.04.16</t>
  </si>
  <si>
    <t>GONZALES NIEVEZ ORLANDO MOISES</t>
  </si>
  <si>
    <t xml:space="preserve">LEON DIAZ JOSE </t>
  </si>
  <si>
    <t xml:space="preserve">VALLE JEQUETEPEQUE </t>
  </si>
  <si>
    <t xml:space="preserve">CABRERA JIMENES JOSE ANTONIO </t>
  </si>
  <si>
    <t>08 AL 13.06.16</t>
  </si>
  <si>
    <t>PIURA- TUMBES-  ECUADOR</t>
  </si>
  <si>
    <t xml:space="preserve">TRANSPORTE DE ESTUDIANTES  DE LA FACULTAD DE MEDICINA PARA REALIZAR UN VIAJE DE ESTUDIOS </t>
  </si>
  <si>
    <t>JOSE EMETERIO LEON DIAZ</t>
  </si>
  <si>
    <t>08 AL 13.06.14</t>
  </si>
  <si>
    <t>QUINTANA DIAZ ANIBAL</t>
  </si>
  <si>
    <t>21 AL 23.06.16</t>
  </si>
  <si>
    <t>REUNION DE TRABAJO IMPLEMENTACION  PLAN DE MEJORA  DE MICROBIOLOGIA Y PARASITOLOGIA  EN PRO CALIDAD  RELACIONADO A TDR</t>
  </si>
  <si>
    <t xml:space="preserve">ROLDAN RODRIGUEZ JUDITH </t>
  </si>
  <si>
    <t>31.05 AL 02.06.16</t>
  </si>
  <si>
    <t>REUNION DE TRABAJO CON PROCALIDAD PARA LLEVAR ACABO LOS CONTROLES DEL PLAN DE MEJORA DE MICROBIOLOGIA Y PARASITOLOGIA</t>
  </si>
  <si>
    <t>FAC.CC. BIOLOGICAS</t>
  </si>
  <si>
    <t>17 AL 21.06.16</t>
  </si>
  <si>
    <t xml:space="preserve">REUNION DE AUTOEVALUACION ASPEFAM </t>
  </si>
  <si>
    <t>ARO DIAZ RUBEN JESUS</t>
  </si>
  <si>
    <t>03 AL 06.07.16</t>
  </si>
  <si>
    <t>FAC. FARMACIA</t>
  </si>
  <si>
    <t>VISITAS TECNICAS A LOS LABORATORIOS FARMACEUTICOS</t>
  </si>
  <si>
    <t>CASTILLO SAAVEDRA ERICSON FELIX</t>
  </si>
  <si>
    <t>CRUZADO LESCANO ROBIN PERCY</t>
  </si>
  <si>
    <t>30.06 AL 02.07.16</t>
  </si>
  <si>
    <t>ACTIVIDADES DE EXTENCION UNIVERSITARIA A PROFECIONALES QUIMICOS FARMACEUTICO</t>
  </si>
  <si>
    <t>PIMINCHUMO CARRANZA RAMON</t>
  </si>
  <si>
    <t>14 AL 18.06.16</t>
  </si>
  <si>
    <t>REUNION TECNICA DIAGNOSTICO PARA LA IMPLEMENTACION  REFERENTE AL CONTROL DE CALIDAD DE MEDICAMENTYOS A NIVEL REGIONAL</t>
  </si>
  <si>
    <t>BENITES GUTIERREZ MIGUEL ARMANDO</t>
  </si>
  <si>
    <t>10 AL 13.05.16</t>
  </si>
  <si>
    <t>FAC. INGENIERIA</t>
  </si>
  <si>
    <t>VISITAS TECNICA A LAS EMPRESAS INDECO</t>
  </si>
  <si>
    <t>PURIZAGA FERNANDEZ ISMAEL IGNACIO</t>
  </si>
  <si>
    <t>26.06 AL 03.07.16</t>
  </si>
  <si>
    <t>LIMA, MOQUEGUA, TACNA</t>
  </si>
  <si>
    <t>VISITA TECNICA A EMPRESAS  DE LAS CIUDADES  DE LIMA, MOQUEGUA Y TACNA</t>
  </si>
  <si>
    <t>ESTHER JUSTINA RAMIREZ GARCIA</t>
  </si>
  <si>
    <t>05 AL 07.06.16</t>
  </si>
  <si>
    <t>2DA. ESP. ENFERMERIA</t>
  </si>
  <si>
    <t>REALIZAR LA PRACTICA   DE OBSERVACION  DE NIVELES DE ATENCION Y REAL EN LAS COMUNIDADES DE HUAMACHUCO</t>
  </si>
  <si>
    <t xml:space="preserve">HUERTAS ANGULO FLOR MARIA DEL ROSARIO </t>
  </si>
  <si>
    <t>MORILLAS BULNES AURIA MARINA</t>
  </si>
  <si>
    <t>08 AL 11.06.16</t>
  </si>
  <si>
    <t>PARA ASISTIR A LA PROGRAMACION DE ALTA GERENCIA EN EDUCACION SUPERIOR UNIVERSITARIA</t>
  </si>
  <si>
    <t>ASISTIR A LA REUNION PROGRAMADA DE ALTA GERENCIA EN EDUCACION SUPERIOR</t>
  </si>
  <si>
    <t>22 AL 25.06.16</t>
  </si>
  <si>
    <t>PARA ASISTIR A LA REUNION  DEL PROGRAMA  DE ALTA GERENCIA EN EDUCACION SUPERIOR UNIVERSITARIA</t>
  </si>
  <si>
    <t>29.06 AL 02.07.16</t>
  </si>
  <si>
    <t>PARA ASISTIR A LA PONENCIA DE ALTA GERENCIA EN EDUCACION SUPEIOR UNIVERSITARIA</t>
  </si>
  <si>
    <t>06 AL 09.07.16</t>
  </si>
  <si>
    <t>14 AL 16.07.16</t>
  </si>
  <si>
    <t>20 AL 21.07.16</t>
  </si>
  <si>
    <t>09 AL 10.06.16</t>
  </si>
  <si>
    <t>PARA ASISTIR A LA CONCENTRACION  DE REUNION COMITÉ ORGANIZADOR IV COL. NAC.ENFERMERIA</t>
  </si>
  <si>
    <t>ASCON DIONICIO GREGORIO MAYER</t>
  </si>
  <si>
    <t>28.06 AL 02.07.16</t>
  </si>
  <si>
    <t>TARAPOTO</t>
  </si>
  <si>
    <t>FAC. CC AGROPECUARIAS</t>
  </si>
  <si>
    <t>VISITAS  DE ESTUDIO A EMPRESAS DELA CIUDAD DE TARAPOTO</t>
  </si>
  <si>
    <t>MINAQUISPE ZARE VIVIANO PAULINO</t>
  </si>
  <si>
    <t>IBERICO DIAZ MARCIA ADRIANA</t>
  </si>
  <si>
    <t>PARA PARTICIPAR EN EL SEMINARIO INTERNACIONALDE ACREDITACION DE VALOR INTERNACIONAL</t>
  </si>
  <si>
    <t>AMPARO GUTIERREZ ROJAS</t>
  </si>
  <si>
    <t>12 AL 14.16.16</t>
  </si>
  <si>
    <t>REUNION DE COORDINACIÓN SINEACE Y PROCALIDAD</t>
  </si>
  <si>
    <t>GUTIERREZ PAJARES AMPARO</t>
  </si>
  <si>
    <t>07 AL 08.06.16</t>
  </si>
  <si>
    <t>PRESENTACION DE INFORMES FINALES DE AUTOEVALUACION DE CARRERAS ACREDITAR, CIENCIAS MATEMATICAS Y EDUCACION</t>
  </si>
  <si>
    <t>06 AL 07.06.16</t>
  </si>
  <si>
    <t xml:space="preserve">REUNION DE COORDINACIÓN  </t>
  </si>
  <si>
    <t>MINCHON MEDINA CARLOS ALBERTO</t>
  </si>
  <si>
    <t>20 AL 22.06.16</t>
  </si>
  <si>
    <t>RECOJO DE CARNES UNIVERSITARIOS  AL SUNEDU</t>
  </si>
  <si>
    <t xml:space="preserve">VERAMENDI VASQUEZ TOLEDO MOISES </t>
  </si>
  <si>
    <t>21.06.16</t>
  </si>
  <si>
    <t>JEQUETEPEQUE- VIRU</t>
  </si>
  <si>
    <t>TRANSPORTE CON  DESTINO  ALAS SEDE  PARA REALIZAR UNA VISITA  DE INSPECCION</t>
  </si>
  <si>
    <t>22.06.16</t>
  </si>
  <si>
    <t>HUAMACHUCO -OTUZCO</t>
  </si>
  <si>
    <t>23.06.16</t>
  </si>
  <si>
    <t>OTUZCO -DISTRITOS</t>
  </si>
  <si>
    <t>TRANSPORTE DE PERSONAL  DE LA OFICINA DE ADMISION</t>
  </si>
  <si>
    <t>VIRU CHAO</t>
  </si>
  <si>
    <t>VALLE CHICAMA  Y ANEXOS</t>
  </si>
  <si>
    <t>BARRAZA JAUREGUI GABRIELA DEL CARMEN</t>
  </si>
  <si>
    <t>13 AL 16.06.16</t>
  </si>
  <si>
    <t>FAC. CC. AGROPECUARIAS</t>
  </si>
  <si>
    <t>DESARROLLO EXPERIMENTAL FINCYT CONVENIO UNT-UNALM</t>
  </si>
  <si>
    <t>GIL RAMIREZ RICARDO JAIME</t>
  </si>
  <si>
    <t>19 AL 21.05.16</t>
  </si>
  <si>
    <t>FAC.CC.FISICAS Y MAT.</t>
  </si>
  <si>
    <t>REUNION NACIONAL PARA MEJORAR LA ENSEÑANZA DE LA FISICA UNIVERSITARIA</t>
  </si>
  <si>
    <t>TABARA APONTE  SEGUNDO ARISTERES</t>
  </si>
  <si>
    <t>DIR. PRESUPUESTO</t>
  </si>
  <si>
    <t>PARTICIPAR EN REUNION DE TRABAJO  FORMULACION DE PRESUPUESTO DE UNIVERSIDADES PUBLICAS</t>
  </si>
  <si>
    <t>27 AL 28.06.16</t>
  </si>
  <si>
    <t xml:space="preserve">REUNION DE TRABAJO EN EL MINEDU </t>
  </si>
  <si>
    <t>VASQUEZ NAMAY  CARLOS ALFREDO</t>
  </si>
  <si>
    <t>VASQUEZ NAMAY CARLOS ALFREDO</t>
  </si>
  <si>
    <t xml:space="preserve">SIFUENTES INOSTROSA HERMES NATIVIDAD </t>
  </si>
  <si>
    <t xml:space="preserve">PARTICIPAR AL PROGRAMA DE ALTA GERENCIA EN EDUCACION UNIVERSITARIA </t>
  </si>
  <si>
    <t>16 AL 17.06.16</t>
  </si>
  <si>
    <t>CAPACITACION PARA IMPLEMENTACION DEL MANUAL PARA MEJORAR LA ATENCION A LA CIUDADANIA , PROGRAMA PARA LA GESTION PUBLICA</t>
  </si>
  <si>
    <t>GARCIA GALLARDO MILAGRITOS DEL SOCORRO</t>
  </si>
  <si>
    <t>07 AL 10.06.16</t>
  </si>
  <si>
    <t>PATAZ-PARCOY</t>
  </si>
  <si>
    <t>COMO DOCENTE INVESTIGADOR ANTE COMITÉ TECNICO DE MITITGACION Y MEJ,CUENCA RE RIO PARCOY-LAGUNA PIAS.</t>
  </si>
  <si>
    <t>PATAZ -PARCOY</t>
  </si>
  <si>
    <t>COMO REPRESENTANTE DE LA UNT ANTE EL COMITÉ TECNICO DE MITIGACION  Y MEJORAMIENTO DE LA CUENCA DEL RIO PARCOY</t>
  </si>
  <si>
    <t>ASITIR AL EVENTO DENOMINADO "EXPOSICION DE LOS LINIAMIENTOS PARA FORMULACION DE PIP</t>
  </si>
  <si>
    <t xml:space="preserve">REUNION DE TRABAJO CON LA OPI MINEDU EN LA CIUDAD DE LIMA </t>
  </si>
  <si>
    <t xml:space="preserve">ASISTENCIA PROGRAMA CENTRUM PUCP EN LIMA </t>
  </si>
  <si>
    <t>24 AL 25.06.16</t>
  </si>
  <si>
    <t xml:space="preserve">ASITIR AL PROGRAMA DE ALTA GERENCIA EN EDUCACION SUPERIOR </t>
  </si>
  <si>
    <t>27.06 AL 02.07.16</t>
  </si>
  <si>
    <t xml:space="preserve">REUNION EN EL MINISTERIO DE EDUACION PROGRAMA DE ALTA GERENCIA EN EDUCACION SUPERIOR </t>
  </si>
  <si>
    <t>ASISTIR AL PROGRAMA  CENTRUM MINEDU  EN LA CIUDAD DE LIMA</t>
  </si>
  <si>
    <t>24.06.16</t>
  </si>
  <si>
    <t>TRANSPORTANDO A LA COMISION DE DOCENTES  PARA LAS ELECIONES DE DECANOS</t>
  </si>
  <si>
    <t>TRASPORTANDO  AL PERSONAL ENCARGADO PARA LAS ELECCIONES DE DECANOS</t>
  </si>
  <si>
    <t>RICHARD BACILIO SILVA</t>
  </si>
  <si>
    <t xml:space="preserve">SALAZAR CORTAGENA VICTOR JAVIER </t>
  </si>
  <si>
    <t>07 AL 11.06.16</t>
  </si>
  <si>
    <t>PARCOY</t>
  </si>
  <si>
    <t>TRANSPORTE DE LA COMISION TECNICA DE GESTION AMBIENTAL</t>
  </si>
  <si>
    <t>12 AL 14.07.16</t>
  </si>
  <si>
    <t xml:space="preserve">ASISTIR AL SEMINARIO TALLER, EXPERIENCIAS DE GESTION </t>
  </si>
  <si>
    <t>ASISTIR AL PROGRMA DE ALTA GERENCIA ENEDUCACION SUPERIOR</t>
  </si>
  <si>
    <t>ASITIR AL SEMINARIO EN EL ENFOQUE  DE LAS ESTRATEGIAQS CONPETETIVAS  EMPERESARIAL Y REGIONAL</t>
  </si>
  <si>
    <t>04 AL 06.07.16</t>
  </si>
  <si>
    <t>EFECTUAR COORDINACIÓN DE INVESTIGACION EN LA UNIVERSIDAD DE SAN MARCOS</t>
  </si>
  <si>
    <t>21 AL 22.06.16</t>
  </si>
  <si>
    <t>ASUNTOS JURIDICOS</t>
  </si>
  <si>
    <t>AUDIENCIA INSTALACION DE ALBITRIOS UNICO ,  RELACIONADA CON LA CONTRAVERSIA  SURGIDA ENTRE LA EMPRESA "EMPRESARIALES DEL NORTE SAC</t>
  </si>
  <si>
    <t>BELTRAN GARCIA MARCO ANTONIO</t>
  </si>
  <si>
    <t>06 AL 10.06.16</t>
  </si>
  <si>
    <t xml:space="preserve">INVENTARIO DE VIENES PATRIMONIALES DE LA SEDE </t>
  </si>
  <si>
    <t xml:space="preserve">INVENTARIOS DE ACTIVOS FIJOS EN EL VALLE JEQUETEPEQUE </t>
  </si>
  <si>
    <t>GUILLERMO DIAS ROBERTO FELIPE</t>
  </si>
  <si>
    <t>10.06.16</t>
  </si>
  <si>
    <t>DIR. GENERAL DE ADM.</t>
  </si>
  <si>
    <t>INVENTARIO FISICO DE BIENES PATRIMONIALES</t>
  </si>
  <si>
    <t>ASMAT ASMAT GEORGE EDINSON</t>
  </si>
  <si>
    <t>15 AL 16.06.16</t>
  </si>
  <si>
    <t xml:space="preserve">TOMA DE INVENTARIOS FISICOS DE BIENES PATRIMONIALES </t>
  </si>
  <si>
    <t xml:space="preserve">FERNANDEZ RODRIGUEZ JUAN CARLOS </t>
  </si>
  <si>
    <t>FIGUEROA TOLEDO PATSY YVONNE</t>
  </si>
  <si>
    <t>08 AL 10.06.16</t>
  </si>
  <si>
    <t xml:space="preserve">REALIZAR ACCIONES DE DEPURACION. REGULARIZACION Y/O CORRECCION DE ERROR  DE LAS CUENTAS </t>
  </si>
  <si>
    <t>PEÑA LOPEZ EUGENIA SANTOS</t>
  </si>
  <si>
    <t xml:space="preserve">ASISTIR A LA REUNION PROGRAMADA POR EL MINISTERIO DE EDUCACION </t>
  </si>
  <si>
    <t>26 AL 28.04.16</t>
  </si>
  <si>
    <t>IMPLEMENTACION SIGA - MEF</t>
  </si>
  <si>
    <t xml:space="preserve">ANGULO MAURICIO LUIS ORLANDO CARLOS </t>
  </si>
  <si>
    <t>19 AL 25.06.16</t>
  </si>
  <si>
    <t>SERVICIO DE PINTADO DE FACHASDAS  EN LOS PABELLONES  DE LA SEDE DE HUAMACHUCO</t>
  </si>
  <si>
    <t>BACILIO ALVARADO MIGUEL</t>
  </si>
  <si>
    <t xml:space="preserve">DESARROLLO DEL CURSO DE CAPACITACION </t>
  </si>
  <si>
    <t xml:space="preserve">CABRERA ALCALDE JOSE ANTONIO </t>
  </si>
  <si>
    <t>FLORES BEJARANO ANDRES SEGUNDO</t>
  </si>
  <si>
    <t>PEÑA RODRIGUEZ EDSON JOSUE</t>
  </si>
  <si>
    <t>OLAYA OLIVARES EDGAR EFRAIN</t>
  </si>
  <si>
    <t xml:space="preserve">ASISTIR AL TALLER  DE VERIFICACION DE LA INFORMACION  RESITIDA POR PARTE DE LOS JEFES </t>
  </si>
  <si>
    <t>MENDOZA PACHECO HARY HERNANDO</t>
  </si>
  <si>
    <t>23 AL 26.06.16</t>
  </si>
  <si>
    <t>BIENESTAR  UNIVERSITARIO</t>
  </si>
  <si>
    <t>PRESIDIENDO LA DELEGACION DE TAE KWON  DO  QUE PARTICIPARA EN EL CAMPONATO  NACIONAL EN LIMA</t>
  </si>
  <si>
    <t>CASTILLO RAMIREZ ANA CECILIA</t>
  </si>
  <si>
    <t>18 AL 22.07.16</t>
  </si>
  <si>
    <t>SEDE VALLE JEQUETEPEQUE</t>
  </si>
  <si>
    <t xml:space="preserve">EXAMEN MEDICO INTEGRAL INGRESANTES VALLE JEQUETEPEQUE </t>
  </si>
  <si>
    <t>FERNADEZ OCAMPO LESLY BETHSY</t>
  </si>
  <si>
    <t>REYNA SANCHEZ WILSON RONALDO</t>
  </si>
  <si>
    <t xml:space="preserve">ROBLES HUAMANQUISPE FIORELA ESTEFANIA </t>
  </si>
  <si>
    <t>UCEDA CASTILLO SANTIAGO EVARISTO</t>
  </si>
  <si>
    <t>13 AL 15.06.16</t>
  </si>
  <si>
    <t>PROYECTO HUACA LA LUNA</t>
  </si>
  <si>
    <t xml:space="preserve">TRABAJO DE INVESTIGACION </t>
  </si>
  <si>
    <t xml:space="preserve">AGUILAR MARIN PABLO </t>
  </si>
  <si>
    <t>PARTICIPACION  EN LA CONFEENCIA  DE TRANSFERENCIA  DE TECNOLOGIA E INOVACION  ORGANIZADA POR CONCYTEC</t>
  </si>
  <si>
    <t>BRICEÑO COTRINA OSWALDO SEGUNDINO</t>
  </si>
  <si>
    <t>ASISTIR AL  EXPO MARKETING  2016 EN LA CIUDAD DE LIMA</t>
  </si>
  <si>
    <t>HUAMANCHUMO GARCIA JAIME ROBERT</t>
  </si>
  <si>
    <t>ASISTENCIA A LAS CONFERENCIAS DE LA FERA EXPO MARQUITENG 2016,</t>
  </si>
  <si>
    <t>RAMIREZ PEREDA LUZ MARITA</t>
  </si>
  <si>
    <t>23 AL 27.03.16</t>
  </si>
  <si>
    <t xml:space="preserve">DICTADO DE CURSOS </t>
  </si>
  <si>
    <t>GUEVARA HENRIQUEZ MABEL ELISABTH</t>
  </si>
  <si>
    <t>10 AL 12.06.16</t>
  </si>
  <si>
    <t>ASESORIA DEL INFORME FINAL  EN EL MARCO DE ASIGNATURA DE  LA METODOLOGIA DE INVESTIGACION III</t>
  </si>
  <si>
    <t>SEBASTIANI  ARAUJO MONICA GERALDINE</t>
  </si>
  <si>
    <t>REUNION CON DIRECTOR DIRESA - CAJAMARCA</t>
  </si>
  <si>
    <t>04 AL 25.06.16</t>
  </si>
  <si>
    <t>PARTICIPACION DEL I CURSO DE ESPECIALIZACION EN LA EVALUCACION DE COMPETENCIAS</t>
  </si>
  <si>
    <t>07 AL 09.07.16</t>
  </si>
  <si>
    <t>GER.CALIDAD--ADMISION-.FACULTADES</t>
  </si>
  <si>
    <t>GERENCIA DE CALIDAD Y FACULTADES</t>
  </si>
  <si>
    <t>DGA,BIENESTAR UNIV</t>
  </si>
  <si>
    <t>COMISION DE SERVICIO  JUNIO 2016</t>
  </si>
  <si>
    <t>STGO DE  CHUCO-OTUZCO</t>
  </si>
  <si>
    <t>CARLOS ALBERTO TELLO POMPA</t>
  </si>
  <si>
    <t>07 AL 08.07.16</t>
  </si>
  <si>
    <t>2DA. ESP. DE ENFERMERIA</t>
  </si>
  <si>
    <t>PARA CORDINAR  DEL IV COLOQUIO NACIONAL DE ENFERMERIA</t>
  </si>
  <si>
    <t>GONZALEZ Y GONZALEZ VIOLETA FREDESMINDA</t>
  </si>
  <si>
    <t>06 AL 08.07.16</t>
  </si>
  <si>
    <t xml:space="preserve">VISITA PARA  OBESERVACION Y PRACTICA CON ALUMNOS </t>
  </si>
  <si>
    <t>SANCHEZ ARCE LYDIA EDITA</t>
  </si>
  <si>
    <t>VISITA PARA  OBESERVACION Y PRACTICA CON ALUMNOS</t>
  </si>
  <si>
    <t>RODRIGUEZ ZAVALETA MARGARITA REYNA</t>
  </si>
  <si>
    <t>19 AL 22,07,16</t>
  </si>
  <si>
    <t>EJECUCION DEL PROGRAMA DE INCORPORACION DEL INGRESANTE A LA VIDA UNIVERSITARIA</t>
  </si>
  <si>
    <t>ROJAS VASQUEZ VERGINIA</t>
  </si>
  <si>
    <t>12 AL 15.07,16</t>
  </si>
  <si>
    <t>PARTICIPACION AL CURSO PRESENCIAL DEL SIGA</t>
  </si>
  <si>
    <t>21 AL 23,07,16</t>
  </si>
  <si>
    <t>CONCILIACION DEL MARCO LEGAL DEL PRESUPUESTO Y EJECUCION DEL PRESUPUESTO AL I SEMESTRE DEL AÑO FICAL 2016</t>
  </si>
  <si>
    <t>LINARES NEYRA YSMAEL HECTOR</t>
  </si>
  <si>
    <t>19 AL 21,07,16</t>
  </si>
  <si>
    <t>DIR. INVESTIGACION</t>
  </si>
  <si>
    <t>CONFERENCIA NUEVA LEY DE CONTRATACIONES  DEL ESTADO LEY 30225</t>
  </si>
  <si>
    <t>20 AL 23,07,16</t>
  </si>
  <si>
    <t>AQUINO PACHAMANGO SEGUNDO VICTORIANO</t>
  </si>
  <si>
    <t>CURSO PRESENCIAL CONTROL PREVIO Y CONCURRENTE EN LAS INTIDADES DEL ESTADO</t>
  </si>
  <si>
    <t>FERNADEZ RODRIGUEZ JUAN CARLOS</t>
  </si>
  <si>
    <t>ASISTIR AL SEMINARIO CIERRE  CONTABLE DEL 1ER. SEMESTRE  DEL 2016</t>
  </si>
  <si>
    <t>TAFUR MENDOZA SIMON</t>
  </si>
  <si>
    <t>12 AL 15.07.16</t>
  </si>
  <si>
    <t>SUSTENTACION DEL PRESUPUESTO  INSTITUCIONAL  EN EL MEF</t>
  </si>
  <si>
    <t>02 AL  05,08,16</t>
  </si>
  <si>
    <t>PARTICIPACION DEL CURSO DE CAPACITACION PROFESIONAL EFECTIVIDAD DE LA GESTION PUBLICA</t>
  </si>
  <si>
    <t>CONTRERAS MENDEZ JORGE LUIS</t>
  </si>
  <si>
    <t>12 AL 16.07,16</t>
  </si>
  <si>
    <t>VILLENA VALENZUELA JERSON GUILLERMO</t>
  </si>
  <si>
    <t>PRESENTAR  INFORMACION CORREGIDA A LA COMISION  ESPECIAL D.U 037-94-MEF</t>
  </si>
  <si>
    <t>ALARCON GUTIERREZ WILLMAN NEPTALI</t>
  </si>
  <si>
    <t>18 AL 21,07,16</t>
  </si>
  <si>
    <t>FA.CC. AGROPECUARIAS</t>
  </si>
  <si>
    <t>VISION DE ESTUDIOS  EN LA UNIVERSIDAD AGRARIA LA MOLINA</t>
  </si>
  <si>
    <t>GALLARDO MORENO RULY CAROLINA</t>
  </si>
  <si>
    <t>16 AL 19.,0816</t>
  </si>
  <si>
    <t>REALIZAR LAS MATRICULAS  DE LA ESCUELA AGRO INDUSTRIAL</t>
  </si>
  <si>
    <t>12 AL 13.07.16</t>
  </si>
  <si>
    <t>COMISION DE SERVICIO PARA REUNION CON PROCALIDAD PARA LEVANTAR OBSERVACIONES DEL PLAN DE MEJORA DE CC. BIOLOGICAS</t>
  </si>
  <si>
    <t>MARIN RENGIFO KELMAN WIDIMAN</t>
  </si>
  <si>
    <t>20 AL 21,07,16</t>
  </si>
  <si>
    <t>FAC. CC. FISICA Y MAT.</t>
  </si>
  <si>
    <t>VIAJE DE ESTUDIOS AL INSTITUTO PERUANO DE ENERGIA NUCLIAR IPEN</t>
  </si>
  <si>
    <t>CASTAÑEDA AZABACHE JULIA SIXTINA</t>
  </si>
  <si>
    <t>FAC. EDUCACION</t>
  </si>
  <si>
    <t>LEVANTAR OBSERVACIONES AL PLAN DE MEJORA  EN  PROCALIDAD</t>
  </si>
  <si>
    <t>YUPANQUI PEREDA JUAN</t>
  </si>
  <si>
    <t>LEVANTAMIENTO DE OBSERVACIONES AL PLAN DE MEJORA REALIZADO POR PROCALIDAD</t>
  </si>
  <si>
    <t>JARA AGUILAR DEMETRIO RAFAEL</t>
  </si>
  <si>
    <t>FAC. FAMACIA</t>
  </si>
  <si>
    <t>CAPACITACION  CURSO INTERNACIONAL DE NUTRICION ARTIFICIAL</t>
  </si>
  <si>
    <t>QUISPE DIAZ IVAN MIGUEL</t>
  </si>
  <si>
    <t>04 AL 05.08.16</t>
  </si>
  <si>
    <t>SUPERVISION PRACTICAS PRE-PROFESIONALES  EN LA CIUDAD DE PIURA</t>
  </si>
  <si>
    <t>21 AL 22.07.16</t>
  </si>
  <si>
    <t>SUPERVISION PRCTICAS PRE PROFESIONALES EN LA CIUDAD DE LIMA</t>
  </si>
  <si>
    <t>MENDOZA BOBADILLA JORGE LUIS</t>
  </si>
  <si>
    <t>FAC. ING. QUIMICA</t>
  </si>
  <si>
    <t>REUNION EN MINEDU - ASESORIA TECNICA PARA EJECUTAR EL PROYECTO DE TECNICAS  EN INGENIERIA</t>
  </si>
  <si>
    <t xml:space="preserve">MENDOZA BOBADILLA JORGE LUIS </t>
  </si>
  <si>
    <t>03 AL 04.07.16</t>
  </si>
  <si>
    <t xml:space="preserve">REUNION EN EL MINEDU -SUNEDU </t>
  </si>
  <si>
    <t>MORENO ESUSTAQUIO WALTER</t>
  </si>
  <si>
    <t xml:space="preserve">VERA HERRERA MANUEL </t>
  </si>
  <si>
    <t>VERA HERRERA MANUEL ISAIAS</t>
  </si>
  <si>
    <t>15 AL 16.07.16</t>
  </si>
  <si>
    <t xml:space="preserve">REUNION DE TRABAJO DE COMISION DE AUTOEVALUACION-ASPFFAM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</si>
  <si>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CARRANZA RUIZ TERESA GRACIELA</t>
  </si>
  <si>
    <t>19.07.16</t>
  </si>
  <si>
    <t>FAC.EDUCACION</t>
  </si>
  <si>
    <t>CORDINACIONES SOBRE DECLARACIONES JURADAS EN LA CONTROLORIA GENERAL DE LA REPUBLICA</t>
  </si>
  <si>
    <t>GUTIERREZ ROJAS AMPARO</t>
  </si>
  <si>
    <t>29 AL 30.06.16</t>
  </si>
  <si>
    <t xml:space="preserve">REUNION  EN SINEACE  ASUNTOS EVALUACION EXTERNA A CARRERAS CC. MATEMATICAS, IDIOMAS </t>
  </si>
  <si>
    <t>13 AL 15,07,16</t>
  </si>
  <si>
    <t>REUNION EN SUNEDU A FIN DE ESCLARECIMIENTO DE EXPEDIENTE DE LICENCIAMIENTO INSTITUCIONAL</t>
  </si>
  <si>
    <t>SILVA VARGAS SILVA</t>
  </si>
  <si>
    <t>PARTICIPACION AL CURSO PRESENCIAL SIGA  EN LA CIUDAD DE LIMA</t>
  </si>
  <si>
    <t>REUNION EN PROCALIDAD PARA CORDINACIONES DE CARRERAS GANADORAS DE SEXTA CONVACOTORIAS PARA PLANES DE MEJORA</t>
  </si>
  <si>
    <t>SIFUENTES INOSTROSA HERMES NATIVIDAD</t>
  </si>
  <si>
    <t>GER.PLANIF.Y DLLO</t>
  </si>
  <si>
    <t>PARTICIPACION EN EL PROGRAMA DE ALTA GERENCIA   EN EL MINEDU</t>
  </si>
  <si>
    <t xml:space="preserve"> 06 AL 09. 07.16</t>
  </si>
  <si>
    <t>PARTICIPACION DEL PROGRAMA GERENCIA UNIVERSITARIA,CENTRUM CATOLICA.MINEDU.</t>
  </si>
  <si>
    <t xml:space="preserve">SIFUENTES INOSTROZA HERMES NATIVIDAD </t>
  </si>
  <si>
    <t xml:space="preserve">CONCILIACION DE INGRESOS  Y GASTOS MEF </t>
  </si>
  <si>
    <t>SIFUENTEZ INOSTROZA HERMES NATIVIDAD</t>
  </si>
  <si>
    <t>13 AL 16,07,16</t>
  </si>
  <si>
    <t>SUSTENTACION PRESUPUESTO 2017-MEF</t>
  </si>
  <si>
    <t xml:space="preserve">CRUZADO JERONIMO JULIO </t>
  </si>
  <si>
    <t>12 al 15.07.16</t>
  </si>
  <si>
    <t>SUSTENTACION DE LA DOCUMENTACION  DE  LA APROBACION Y BIABILIDAD DEL PCP.</t>
  </si>
  <si>
    <t>21 AL 22,07,16</t>
  </si>
  <si>
    <t>ASISTENCIA TECNICA ELABORACION DEL PORTAFOLIO DE INVERSIONES DE LA UNT</t>
  </si>
  <si>
    <t>BERMEO RODRIGUEZ JANETT ERIKA</t>
  </si>
  <si>
    <t>15 AL 18,06,16</t>
  </si>
  <si>
    <t>PARTICIPACION EN EL CURSO TALLER SOBRE IMCUBACION DE EMPESAS PARA LAS UNIVERSIDADES PUBLICAS</t>
  </si>
  <si>
    <t>CUTI GUTIERREZ HERNAN ARQUIMIDES</t>
  </si>
  <si>
    <t>ASISTENCIA TECNICA CON MINEDU</t>
  </si>
  <si>
    <t>MANUEL MONGE OLORTEGUI</t>
  </si>
  <si>
    <t>25 AL 26,07,16</t>
  </si>
  <si>
    <t xml:space="preserve">CONVOCATORIA CAS:AUXILIAR CHOFER-SEDE HUAMACHUCO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</si>
  <si>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SANCHEZ GUTIERREZ JOSE</t>
  </si>
  <si>
    <t>REUNION DE TRABAJO Y AISITENCIA TECNICA EN EL MENEDU</t>
  </si>
  <si>
    <t>REUNION DE SUSTENTACION , FORMULACION PRESUPUESTAL AÑO FISCAL 2017</t>
  </si>
  <si>
    <t>VIGO ALFARO WILBBERT VALDEMAR</t>
  </si>
  <si>
    <t>PRESENTACION Y SUSTENTACION DE LA FORMULACION PRESUPUESTAL PARA EL AÑO FISCAL 2014  EN LA DIRICCION GENERAL DE PRESUPUESTO</t>
  </si>
  <si>
    <t>HUAMANCHUMO CASANOVA FRANK</t>
  </si>
  <si>
    <t>21.07.16</t>
  </si>
  <si>
    <t>OF.DE SISTEMA DE COMPUTO</t>
  </si>
  <si>
    <t>TALLER DE DIFUSION DE PROYECTO DE REGLAMENTO SOBRE EL CUMPLIMIENTO DE LAS OBLIGACIONES DE TRANSPARENCIA UNIVERSITARIA</t>
  </si>
  <si>
    <t>RODRIGUEZ MUÑOZ MARCO ANTONIO</t>
  </si>
  <si>
    <t>GUTIERREZ ALVA LUIS ALBERTO</t>
  </si>
  <si>
    <t>PARTICIPACION EN CONFERENCIA NUEVA LEY DE CONTRATACIONES DEL ESTADO</t>
  </si>
  <si>
    <t>CASTILLO NAVARRO JOSE ISMAEL</t>
  </si>
  <si>
    <t>16 AL 17.07.16</t>
  </si>
  <si>
    <t>23 AL 24.07.16</t>
  </si>
  <si>
    <t>JOSE LUIS GONZALES SANCHEZ</t>
  </si>
  <si>
    <t>29 AL 30.05.16</t>
  </si>
  <si>
    <t>PROG. BECA 18</t>
  </si>
  <si>
    <t>ENTREGA DE LEGAJOS DE BENEFICIARIOS DE BECA 18</t>
  </si>
  <si>
    <t>12 AL 16.07.16</t>
  </si>
  <si>
    <t>ASISTENCIA SEMINARIO Y PROGRAMA CCENTRUM  DEL 13  AL 16 DE JULIO</t>
  </si>
  <si>
    <t>20 AL 22,07,16</t>
  </si>
  <si>
    <t>REUNION SUNEDU Y MINEDU Y CLAUSURA DEL PROGRAMA ALTA GERENCIA EDUCACION SUPERIOR</t>
  </si>
  <si>
    <t>TOMA DE IMAGEN PARA PROCESAR EL CARNET UNIVERSITARIO</t>
  </si>
  <si>
    <t>03 AL 09.07.16</t>
  </si>
  <si>
    <t>SERVICIO DE PINTADO DEL MURAL EXTERNO DEL CAMPOS UNIVERSITARIO</t>
  </si>
  <si>
    <t>17 AL 23,07,16</t>
  </si>
  <si>
    <t xml:space="preserve">SERVICIO DEL PINTADO  DEL PABELLON DE LA SEDE HUAMACHUCO </t>
  </si>
  <si>
    <t>CELI VILLEGAS LUIS FERNANDO</t>
  </si>
  <si>
    <t>CUSTODIO MENDOZA JOSE ROLANDO</t>
  </si>
  <si>
    <t>CUSTODIO MENDOZA JOSE RONALDO</t>
  </si>
  <si>
    <t>09 AL 12,07,16</t>
  </si>
  <si>
    <t>SEDE SANTIAGO CHUCO</t>
  </si>
  <si>
    <t>PROCESO DE MATRICULAS  EN LA SEDE DE SANTIAGO DE CHUCO</t>
  </si>
  <si>
    <t xml:space="preserve">CELSO ESPARZA ANGULO </t>
  </si>
  <si>
    <t>20.07.16</t>
  </si>
  <si>
    <t>TRANSPORTANDO A LA DELEGACION DE ENVESTIGADORES</t>
  </si>
  <si>
    <t>12.07.16</t>
  </si>
  <si>
    <t>TRASLADO DE DOCENTES Y ESTUDIANTES  CON ANFORAS PARA ELECCIONES DE CONSEJO ESTUDIANTIL  Y DE PERSONAL ADMINISTRATIVO</t>
  </si>
  <si>
    <t>15.05.16</t>
  </si>
  <si>
    <t>TRANSPORTANDO AL EQUIPO DE FUTBOL DE LA UNT</t>
  </si>
  <si>
    <t>18 AL 18,07,16</t>
  </si>
  <si>
    <t>PORVENIR</t>
  </si>
  <si>
    <t>14 AL 15,07,16</t>
  </si>
  <si>
    <t>TRANSPORTANDO AL VICE-RECTOR DE INVESTIGACION - UNT   A SANTIAGO DE CHUCO</t>
  </si>
  <si>
    <t>MARCO ANTONIO LEON DIAS</t>
  </si>
  <si>
    <t>SANTIAGO DE CHUCO, OTUZCO</t>
  </si>
  <si>
    <t>TOLEDO VERAMENDI VASQUEZ</t>
  </si>
  <si>
    <t>23.07.16</t>
  </si>
  <si>
    <t>TRANSPORTE DE ESTUDIANTES CON DESTINO A LA SEDE DE JEQUETPEQUE</t>
  </si>
  <si>
    <t>08.07.16</t>
  </si>
  <si>
    <t>TRANSPORTE DE MATERIAL DEL ALMACEN DEL LOCAL CENTRAL DE LA UNT</t>
  </si>
  <si>
    <t>TOLEDO MOISES  MERAMENDI VASQUEZ</t>
  </si>
  <si>
    <t>17 AL 18.06.16</t>
  </si>
  <si>
    <t>TRANSPORTANDO AL PERSONAL DEL MUSEO DE ARQUELOGIA, ANTROPOLOGIA</t>
  </si>
  <si>
    <t>CAPACITACION I PROGRAMA DE ALTA GERENCIA EN EDUCACION SUPERIOR UNIVERSITARIA</t>
  </si>
  <si>
    <t>CAPACITACION CONTINUADA EN EL I PROGRAMA DE ALTA GERENCIA EN EDUCACION  SUPERIOR  UNIVERSITARIA</t>
  </si>
  <si>
    <t>ASISTIR AL SEMINARIO TALLER  EXAMEN DE GESTION 2000 AL 2010 ORGANIZADO POR EL MINISTERIO DE EDUCACION</t>
  </si>
  <si>
    <t>HUAMAN SAAVEDRA JUAN JORGE</t>
  </si>
  <si>
    <t>31.07 AL 02.08.16</t>
  </si>
  <si>
    <t>SIMPIOSO INTERNACIONAL DE ETICA DE LOS ENSAYOS CLINICOS</t>
  </si>
  <si>
    <t>14.07.16</t>
  </si>
  <si>
    <t>ASISTIR A LA CEREMONIA DE CLAUSURA DEL I FORON REGIONAL DE RECURSOSFIGRORIFICOS</t>
  </si>
  <si>
    <t>ASISTIR A UN SEMINARIO DE INVESTIGACION</t>
  </si>
  <si>
    <t>COMISION DE SERVICIO  JULIO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</si>
</sst>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5" formatCode="_(* #,##0.00_);_(* \(#,##0.00\);_(* &quot;-&quot;??_);_(@_)"/>
    <numFmt numFmtId="166" formatCode="_ * #,##0.00_ ;_ * \-#,##0.00_ ;_ * &quot;-&quot;_ ;_ @_ 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33CC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6"/>
      <name val="Calibri"/>
      <family val="2"/>
      <scheme val="minor"/>
    </font>
    <font>
      <sz val="8"/>
      <name val="Calibri"/>
      <family val="2"/>
      <scheme val="minor"/>
    </font>
    <font>
      <sz val="6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B7FFFF"/>
        <bgColor indexed="64"/>
      </patternFill>
    </fill>
    <fill>
      <patternFill patternType="solid">
        <fgColor rgb="FFE1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165" fontId="3" fillId="0" borderId="0" applyFont="0" applyFill="0" applyBorder="0" applyAlignment="0" applyProtection="0"/>
  </cellStyleXfs>
  <cellXfs count="253">
    <xf numFmtId="0" fontId="0" fillId="0" borderId="0" xfId="0"/>
    <xf numFmtId="0" fontId="1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0" fillId="0" borderId="0" xfId="0" applyFont="1"/>
    <xf numFmtId="0" fontId="9" fillId="0" borderId="0" xfId="0" applyFont="1"/>
    <xf numFmtId="0" fontId="10" fillId="0" borderId="0" xfId="0" applyFont="1"/>
    <xf numFmtId="2" fontId="0" fillId="0" borderId="0" xfId="0" applyNumberFormat="1"/>
    <xf numFmtId="0" fontId="0" fillId="0" borderId="0" xfId="0" applyFont="1" applyAlignment="1">
      <alignment horizontal="center"/>
    </xf>
    <xf numFmtId="0" fontId="11" fillId="0" borderId="0" xfId="0" applyFont="1"/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4" fontId="12" fillId="0" borderId="1" xfId="0" applyNumberFormat="1" applyFont="1" applyFill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12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17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left"/>
    </xf>
    <xf numFmtId="0" fontId="12" fillId="0" borderId="18" xfId="0" applyFont="1" applyBorder="1" applyAlignment="1">
      <alignment horizontal="center"/>
    </xf>
    <xf numFmtId="0" fontId="11" fillId="0" borderId="20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5" fillId="0" borderId="5" xfId="4" applyFont="1" applyFill="1" applyBorder="1" applyAlignment="1">
      <alignment horizontal="center" vertical="center"/>
    </xf>
    <xf numFmtId="0" fontId="15" fillId="0" borderId="6" xfId="1" applyFont="1" applyFill="1" applyBorder="1" applyAlignment="1">
      <alignment horizontal="center" vertical="center"/>
    </xf>
    <xf numFmtId="0" fontId="15" fillId="0" borderId="6" xfId="4" applyFont="1" applyFill="1" applyBorder="1" applyAlignment="1">
      <alignment horizontal="center" vertical="center"/>
    </xf>
    <xf numFmtId="0" fontId="15" fillId="0" borderId="11" xfId="1" applyFont="1" applyFill="1" applyBorder="1" applyAlignment="1">
      <alignment horizontal="center" vertical="center" wrapText="1"/>
    </xf>
    <xf numFmtId="0" fontId="15" fillId="0" borderId="14" xfId="1" applyFont="1" applyFill="1" applyBorder="1" applyAlignment="1">
      <alignment horizontal="center" vertical="center" wrapText="1"/>
    </xf>
    <xf numFmtId="0" fontId="15" fillId="0" borderId="6" xfId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/>
    </xf>
    <xf numFmtId="0" fontId="17" fillId="0" borderId="1" xfId="2" applyFont="1" applyFill="1" applyBorder="1" applyAlignment="1">
      <alignment vertical="center"/>
    </xf>
    <xf numFmtId="4" fontId="17" fillId="0" borderId="1" xfId="3" applyNumberFormat="1" applyFont="1" applyFill="1" applyBorder="1" applyAlignment="1">
      <alignment horizontal="right" vertical="center"/>
    </xf>
    <xf numFmtId="0" fontId="17" fillId="0" borderId="1" xfId="2" applyNumberFormat="1" applyFont="1" applyFill="1" applyBorder="1" applyAlignment="1">
      <alignment horizontal="right" vertical="center"/>
    </xf>
    <xf numFmtId="4" fontId="17" fillId="0" borderId="1" xfId="3" applyNumberFormat="1" applyFont="1" applyFill="1" applyBorder="1" applyAlignment="1">
      <alignment vertical="center"/>
    </xf>
    <xf numFmtId="0" fontId="17" fillId="0" borderId="1" xfId="2" quotePrefix="1" applyFont="1" applyFill="1" applyBorder="1" applyAlignment="1">
      <alignment horizontal="center" vertical="center"/>
    </xf>
    <xf numFmtId="0" fontId="15" fillId="0" borderId="1" xfId="2" quotePrefix="1" applyFont="1" applyFill="1" applyBorder="1" applyAlignment="1">
      <alignment horizontal="center" vertical="center"/>
    </xf>
    <xf numFmtId="43" fontId="17" fillId="0" borderId="1" xfId="3" applyFont="1" applyFill="1" applyBorder="1" applyAlignment="1">
      <alignment vertical="center"/>
    </xf>
    <xf numFmtId="0" fontId="14" fillId="0" borderId="1" xfId="0" applyFont="1" applyFill="1" applyBorder="1" applyAlignment="1">
      <alignment horizontal="left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1" fillId="0" borderId="1" xfId="0" applyFont="1" applyBorder="1"/>
    <xf numFmtId="0" fontId="15" fillId="0" borderId="28" xfId="4" applyFont="1" applyFill="1" applyBorder="1" applyAlignment="1">
      <alignment horizontal="center" vertical="center"/>
    </xf>
    <xf numFmtId="0" fontId="15" fillId="0" borderId="21" xfId="1" applyFont="1" applyFill="1" applyBorder="1" applyAlignment="1">
      <alignment horizontal="center" vertical="center"/>
    </xf>
    <xf numFmtId="0" fontId="15" fillId="0" borderId="21" xfId="4" applyFont="1" applyFill="1" applyBorder="1" applyAlignment="1">
      <alignment horizontal="center" vertical="center"/>
    </xf>
    <xf numFmtId="0" fontId="15" fillId="0" borderId="21" xfId="1" applyFont="1" applyFill="1" applyBorder="1" applyAlignment="1">
      <alignment horizontal="center" vertical="center" wrapText="1"/>
    </xf>
    <xf numFmtId="2" fontId="15" fillId="0" borderId="21" xfId="1" applyNumberFormat="1" applyFont="1" applyFill="1" applyBorder="1" applyAlignment="1">
      <alignment horizontal="center" vertical="center" wrapText="1"/>
    </xf>
    <xf numFmtId="4" fontId="15" fillId="0" borderId="21" xfId="1" applyNumberFormat="1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4" fontId="12" fillId="0" borderId="1" xfId="0" applyNumberFormat="1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left" vertical="center"/>
    </xf>
    <xf numFmtId="0" fontId="17" fillId="0" borderId="9" xfId="2" quotePrefix="1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wrapText="1"/>
    </xf>
    <xf numFmtId="0" fontId="11" fillId="0" borderId="0" xfId="0" applyFont="1" applyFill="1"/>
    <xf numFmtId="0" fontId="14" fillId="0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4" fillId="0" borderId="0" xfId="0" applyFont="1"/>
    <xf numFmtId="0" fontId="15" fillId="0" borderId="22" xfId="1" applyFont="1" applyFill="1" applyBorder="1" applyAlignment="1">
      <alignment horizontal="center" vertical="center"/>
    </xf>
    <xf numFmtId="0" fontId="14" fillId="0" borderId="0" xfId="0" applyFont="1" applyAlignment="1"/>
    <xf numFmtId="0" fontId="14" fillId="0" borderId="0" xfId="0" applyFont="1" applyAlignment="1">
      <alignment vertical="center"/>
    </xf>
    <xf numFmtId="0" fontId="14" fillId="0" borderId="8" xfId="0" applyFont="1" applyFill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/>
    </xf>
    <xf numFmtId="0" fontId="14" fillId="5" borderId="1" xfId="0" applyFont="1" applyFill="1" applyBorder="1" applyAlignment="1">
      <alignment horizontal="left" vertical="center"/>
    </xf>
    <xf numFmtId="0" fontId="14" fillId="5" borderId="31" xfId="0" applyFont="1" applyFill="1" applyBorder="1" applyAlignment="1">
      <alignment horizontal="left" vertical="center"/>
    </xf>
    <xf numFmtId="0" fontId="14" fillId="5" borderId="1" xfId="0" applyFont="1" applyFill="1" applyBorder="1" applyAlignment="1">
      <alignment vertical="center"/>
    </xf>
    <xf numFmtId="0" fontId="17" fillId="5" borderId="1" xfId="0" applyFont="1" applyFill="1" applyBorder="1" applyAlignment="1">
      <alignment vertical="center"/>
    </xf>
    <xf numFmtId="0" fontId="17" fillId="5" borderId="1" xfId="2" applyFont="1" applyFill="1" applyBorder="1" applyAlignment="1">
      <alignment vertical="center"/>
    </xf>
    <xf numFmtId="4" fontId="15" fillId="0" borderId="3" xfId="1" applyNumberFormat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center" vertical="center"/>
    </xf>
    <xf numFmtId="0" fontId="11" fillId="0" borderId="21" xfId="0" applyFont="1" applyBorder="1"/>
    <xf numFmtId="0" fontId="11" fillId="0" borderId="9" xfId="0" applyFont="1" applyBorder="1"/>
    <xf numFmtId="0" fontId="17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14" fillId="0" borderId="9" xfId="0" applyFont="1" applyFill="1" applyBorder="1" applyAlignment="1">
      <alignment vertical="center"/>
    </xf>
    <xf numFmtId="4" fontId="15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1" fillId="5" borderId="0" xfId="0" applyFont="1" applyFill="1" applyBorder="1"/>
    <xf numFmtId="4" fontId="12" fillId="2" borderId="32" xfId="0" applyNumberFormat="1" applyFont="1" applyFill="1" applyBorder="1"/>
    <xf numFmtId="0" fontId="17" fillId="0" borderId="1" xfId="0" applyFont="1" applyFill="1" applyBorder="1"/>
    <xf numFmtId="0" fontId="17" fillId="5" borderId="1" xfId="2" quotePrefix="1" applyFont="1" applyFill="1" applyBorder="1" applyAlignment="1">
      <alignment horizontal="center" vertical="center"/>
    </xf>
    <xf numFmtId="4" fontId="17" fillId="5" borderId="1" xfId="3" applyNumberFormat="1" applyFont="1" applyFill="1" applyBorder="1" applyAlignment="1">
      <alignment horizontal="right" vertical="center"/>
    </xf>
    <xf numFmtId="0" fontId="17" fillId="5" borderId="1" xfId="2" applyNumberFormat="1" applyFont="1" applyFill="1" applyBorder="1" applyAlignment="1">
      <alignment horizontal="right" vertical="center"/>
    </xf>
    <xf numFmtId="4" fontId="17" fillId="5" borderId="1" xfId="3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43" fontId="12" fillId="0" borderId="1" xfId="0" applyNumberFormat="1" applyFont="1" applyFill="1" applyBorder="1"/>
    <xf numFmtId="0" fontId="14" fillId="0" borderId="8" xfId="0" applyFont="1" applyFill="1" applyBorder="1" applyAlignment="1">
      <alignment horizontal="left"/>
    </xf>
    <xf numFmtId="0" fontId="17" fillId="5" borderId="29" xfId="0" applyFont="1" applyFill="1" applyBorder="1" applyAlignment="1">
      <alignment horizontal="center" vertical="center"/>
    </xf>
    <xf numFmtId="43" fontId="12" fillId="0" borderId="1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/>
    <xf numFmtId="0" fontId="12" fillId="0" borderId="1" xfId="0" applyFont="1" applyBorder="1"/>
    <xf numFmtId="4" fontId="17" fillId="6" borderId="1" xfId="3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center" wrapText="1"/>
    </xf>
    <xf numFmtId="0" fontId="12" fillId="0" borderId="28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1" xfId="0" applyFont="1" applyBorder="1"/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9" xfId="0" applyFont="1" applyBorder="1"/>
    <xf numFmtId="4" fontId="17" fillId="6" borderId="9" xfId="3" applyNumberFormat="1" applyFont="1" applyFill="1" applyBorder="1" applyAlignment="1">
      <alignment horizontal="right" vertical="center"/>
    </xf>
    <xf numFmtId="0" fontId="11" fillId="0" borderId="9" xfId="0" applyFont="1" applyBorder="1" applyAlignment="1">
      <alignment horizontal="center" wrapText="1"/>
    </xf>
    <xf numFmtId="0" fontId="12" fillId="0" borderId="22" xfId="0" applyFont="1" applyBorder="1" applyAlignment="1">
      <alignment horizontal="center"/>
    </xf>
    <xf numFmtId="4" fontId="12" fillId="5" borderId="8" xfId="0" applyNumberFormat="1" applyFont="1" applyFill="1" applyBorder="1"/>
    <xf numFmtId="4" fontId="12" fillId="0" borderId="2" xfId="0" applyNumberFormat="1" applyFont="1" applyBorder="1"/>
    <xf numFmtId="0" fontId="15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15" xfId="0" applyFont="1" applyFill="1" applyBorder="1" applyAlignment="1">
      <alignment horizontal="center" vertical="center"/>
    </xf>
    <xf numFmtId="4" fontId="12" fillId="0" borderId="31" xfId="0" applyNumberFormat="1" applyFont="1" applyFill="1" applyBorder="1" applyAlignment="1">
      <alignment horizontal="center" vertical="center" wrapText="1"/>
    </xf>
    <xf numFmtId="4" fontId="12" fillId="4" borderId="6" xfId="0" applyNumberFormat="1" applyFont="1" applyFill="1" applyBorder="1" applyAlignment="1">
      <alignment horizontal="center" vertical="center" wrapText="1"/>
    </xf>
    <xf numFmtId="4" fontId="12" fillId="0" borderId="4" xfId="0" applyNumberFormat="1" applyFont="1" applyFill="1" applyBorder="1" applyAlignment="1">
      <alignment horizontal="center" vertical="center" wrapText="1"/>
    </xf>
    <xf numFmtId="43" fontId="12" fillId="0" borderId="4" xfId="0" applyNumberFormat="1" applyFont="1" applyFill="1" applyBorder="1" applyAlignment="1">
      <alignment vertical="center"/>
    </xf>
    <xf numFmtId="0" fontId="15" fillId="4" borderId="1" xfId="2" applyFont="1" applyFill="1" applyBorder="1" applyAlignment="1">
      <alignment vertical="center"/>
    </xf>
    <xf numFmtId="4" fontId="12" fillId="4" borderId="1" xfId="0" applyNumberFormat="1" applyFont="1" applyFill="1" applyBorder="1" applyAlignment="1">
      <alignment horizontal="center" vertical="center" wrapText="1"/>
    </xf>
    <xf numFmtId="4" fontId="15" fillId="4" borderId="1" xfId="3" applyNumberFormat="1" applyFont="1" applyFill="1" applyBorder="1" applyAlignment="1">
      <alignment horizontal="right" vertical="center"/>
    </xf>
    <xf numFmtId="4" fontId="12" fillId="0" borderId="25" xfId="0" applyNumberFormat="1" applyFont="1" applyFill="1" applyBorder="1" applyAlignment="1">
      <alignment horizontal="center" vertical="center" wrapText="1"/>
    </xf>
    <xf numFmtId="43" fontId="12" fillId="0" borderId="25" xfId="0" applyNumberFormat="1" applyFont="1" applyFill="1" applyBorder="1" applyAlignment="1">
      <alignment vertical="center"/>
    </xf>
    <xf numFmtId="0" fontId="19" fillId="2" borderId="1" xfId="2" quotePrefix="1" applyFont="1" applyFill="1" applyBorder="1" applyAlignment="1">
      <alignment horizontal="center" vertical="center"/>
    </xf>
    <xf numFmtId="0" fontId="20" fillId="0" borderId="1" xfId="2" quotePrefix="1" applyFont="1" applyFill="1" applyBorder="1" applyAlignment="1">
      <alignment horizontal="center" vertical="center"/>
    </xf>
    <xf numFmtId="0" fontId="19" fillId="0" borderId="1" xfId="2" quotePrefix="1" applyFont="1" applyFill="1" applyBorder="1" applyAlignment="1">
      <alignment horizontal="center" vertical="center"/>
    </xf>
    <xf numFmtId="0" fontId="19" fillId="0" borderId="1" xfId="2" applyFont="1" applyFill="1" applyBorder="1" applyAlignment="1">
      <alignment vertical="center"/>
    </xf>
    <xf numFmtId="4" fontId="19" fillId="0" borderId="1" xfId="3" applyNumberFormat="1" applyFont="1" applyFill="1" applyBorder="1" applyAlignment="1">
      <alignment horizontal="right" vertical="center"/>
    </xf>
    <xf numFmtId="0" fontId="19" fillId="0" borderId="1" xfId="2" applyNumberFormat="1" applyFont="1" applyFill="1" applyBorder="1" applyAlignment="1">
      <alignment horizontal="right" vertical="center"/>
    </xf>
    <xf numFmtId="166" fontId="19" fillId="0" borderId="1" xfId="3" applyNumberFormat="1" applyFont="1" applyFill="1" applyBorder="1" applyAlignment="1">
      <alignment horizontal="right" vertical="center"/>
    </xf>
    <xf numFmtId="166" fontId="19" fillId="0" borderId="1" xfId="2" applyNumberFormat="1" applyFont="1" applyFill="1" applyBorder="1" applyAlignment="1">
      <alignment horizontal="right" vertical="center"/>
    </xf>
    <xf numFmtId="0" fontId="19" fillId="2" borderId="1" xfId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horizontal="center" vertical="center"/>
    </xf>
    <xf numFmtId="0" fontId="19" fillId="0" borderId="1" xfId="1" applyFont="1" applyFill="1" applyBorder="1" applyAlignment="1">
      <alignment horizontal="center" vertical="center"/>
    </xf>
    <xf numFmtId="0" fontId="19" fillId="3" borderId="1" xfId="2" quotePrefix="1" applyFont="1" applyFill="1" applyBorder="1" applyAlignment="1">
      <alignment horizontal="center" vertical="center"/>
    </xf>
    <xf numFmtId="0" fontId="19" fillId="3" borderId="1" xfId="1" applyFont="1" applyFill="1" applyBorder="1" applyAlignment="1">
      <alignment horizontal="center" vertical="center"/>
    </xf>
    <xf numFmtId="0" fontId="19" fillId="0" borderId="31" xfId="2" applyFont="1" applyFill="1" applyBorder="1" applyAlignment="1">
      <alignment vertical="center"/>
    </xf>
    <xf numFmtId="0" fontId="11" fillId="0" borderId="0" xfId="0" applyFont="1" applyAlignment="1">
      <alignment horizontal="right"/>
    </xf>
    <xf numFmtId="2" fontId="15" fillId="7" borderId="2" xfId="1" applyNumberFormat="1" applyFont="1" applyFill="1" applyBorder="1" applyAlignment="1">
      <alignment horizontal="center" vertical="center" wrapText="1"/>
    </xf>
    <xf numFmtId="0" fontId="15" fillId="7" borderId="2" xfId="1" applyFont="1" applyFill="1" applyBorder="1" applyAlignment="1">
      <alignment horizontal="center" vertical="center" wrapText="1"/>
    </xf>
    <xf numFmtId="0" fontId="15" fillId="7" borderId="6" xfId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12" fillId="0" borderId="2" xfId="0" applyFont="1" applyBorder="1"/>
    <xf numFmtId="0" fontId="11" fillId="0" borderId="19" xfId="0" applyFont="1" applyBorder="1" applyAlignment="1">
      <alignment horizontal="center"/>
    </xf>
    <xf numFmtId="4" fontId="19" fillId="0" borderId="17" xfId="3" applyNumberFormat="1" applyFont="1" applyFill="1" applyBorder="1" applyAlignment="1">
      <alignment horizontal="right" vertical="center"/>
    </xf>
    <xf numFmtId="0" fontId="11" fillId="0" borderId="19" xfId="0" applyFont="1" applyFill="1" applyBorder="1" applyAlignment="1">
      <alignment horizontal="center" wrapText="1"/>
    </xf>
    <xf numFmtId="0" fontId="12" fillId="5" borderId="0" xfId="0" applyFont="1" applyFill="1" applyBorder="1"/>
    <xf numFmtId="4" fontId="19" fillId="5" borderId="0" xfId="3" applyNumberFormat="1" applyFont="1" applyFill="1" applyBorder="1" applyAlignment="1">
      <alignment horizontal="right" vertical="center"/>
    </xf>
    <xf numFmtId="0" fontId="11" fillId="0" borderId="27" xfId="0" applyFont="1" applyBorder="1" applyAlignment="1">
      <alignment horizontal="center"/>
    </xf>
    <xf numFmtId="4" fontId="19" fillId="0" borderId="26" xfId="3" applyNumberFormat="1" applyFont="1" applyFill="1" applyBorder="1" applyAlignment="1">
      <alignment horizontal="right" vertical="center"/>
    </xf>
    <xf numFmtId="4" fontId="19" fillId="0" borderId="18" xfId="3" applyNumberFormat="1" applyFont="1" applyFill="1" applyBorder="1" applyAlignment="1">
      <alignment horizontal="right" vertical="center"/>
    </xf>
    <xf numFmtId="0" fontId="11" fillId="0" borderId="24" xfId="0" applyFont="1" applyBorder="1" applyAlignment="1">
      <alignment horizontal="center"/>
    </xf>
    <xf numFmtId="0" fontId="16" fillId="7" borderId="6" xfId="1" applyFont="1" applyFill="1" applyBorder="1" applyAlignment="1">
      <alignment horizontal="center" vertical="center" wrapText="1"/>
    </xf>
    <xf numFmtId="0" fontId="16" fillId="7" borderId="7" xfId="1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0" fontId="19" fillId="2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14" fontId="17" fillId="0" borderId="1" xfId="0" applyNumberFormat="1" applyFont="1" applyFill="1" applyBorder="1" applyAlignment="1">
      <alignment horizontal="center" vertical="center"/>
    </xf>
    <xf numFmtId="0" fontId="19" fillId="5" borderId="1" xfId="2" quotePrefix="1" applyFont="1" applyFill="1" applyBorder="1" applyAlignment="1">
      <alignment horizontal="center" vertical="center"/>
    </xf>
    <xf numFmtId="0" fontId="20" fillId="5" borderId="1" xfId="2" quotePrefix="1" applyFont="1" applyFill="1" applyBorder="1" applyAlignment="1">
      <alignment horizontal="center" vertical="center"/>
    </xf>
    <xf numFmtId="4" fontId="12" fillId="5" borderId="1" xfId="0" applyNumberFormat="1" applyFont="1" applyFill="1" applyBorder="1" applyAlignment="1">
      <alignment horizontal="center" vertical="center" wrapText="1"/>
    </xf>
    <xf numFmtId="43" fontId="12" fillId="5" borderId="4" xfId="0" applyNumberFormat="1" applyFont="1" applyFill="1" applyBorder="1" applyAlignment="1">
      <alignment vertical="center"/>
    </xf>
    <xf numFmtId="0" fontId="11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14" fontId="11" fillId="5" borderId="1" xfId="0" applyNumberFormat="1" applyFont="1" applyFill="1" applyBorder="1" applyAlignment="1">
      <alignment horizontal="center" vertical="center"/>
    </xf>
    <xf numFmtId="0" fontId="14" fillId="5" borderId="31" xfId="0" applyFont="1" applyFill="1" applyBorder="1" applyAlignment="1">
      <alignment horizontal="left" vertical="center" wrapText="1"/>
    </xf>
    <xf numFmtId="0" fontId="11" fillId="5" borderId="0" xfId="0" applyFont="1" applyFill="1" applyAlignment="1">
      <alignment vertical="center"/>
    </xf>
    <xf numFmtId="0" fontId="19" fillId="0" borderId="25" xfId="2" applyFont="1" applyFill="1" applyBorder="1" applyAlignment="1">
      <alignment vertical="center"/>
    </xf>
    <xf numFmtId="0" fontId="19" fillId="0" borderId="4" xfId="2" applyFont="1" applyFill="1" applyBorder="1" applyAlignment="1">
      <alignment vertical="center"/>
    </xf>
    <xf numFmtId="4" fontId="19" fillId="0" borderId="4" xfId="3" applyNumberFormat="1" applyFont="1" applyFill="1" applyBorder="1" applyAlignment="1">
      <alignment horizontal="right" vertical="center"/>
    </xf>
    <xf numFmtId="0" fontId="19" fillId="0" borderId="4" xfId="2" applyNumberFormat="1" applyFont="1" applyFill="1" applyBorder="1" applyAlignment="1">
      <alignment horizontal="right" vertical="center"/>
    </xf>
    <xf numFmtId="0" fontId="19" fillId="0" borderId="33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left" vertical="center"/>
    </xf>
    <xf numFmtId="0" fontId="18" fillId="0" borderId="8" xfId="0" applyFont="1" applyFill="1" applyBorder="1" applyAlignment="1">
      <alignment horizontal="left" vertical="center"/>
    </xf>
    <xf numFmtId="0" fontId="19" fillId="5" borderId="33" xfId="0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horizontal="left" vertical="center" wrapText="1"/>
    </xf>
    <xf numFmtId="0" fontId="20" fillId="4" borderId="1" xfId="2" applyFont="1" applyFill="1" applyBorder="1" applyAlignment="1">
      <alignment vertical="center"/>
    </xf>
    <xf numFmtId="4" fontId="20" fillId="4" borderId="1" xfId="3" applyNumberFormat="1" applyFont="1" applyFill="1" applyBorder="1" applyAlignment="1">
      <alignment horizontal="right" vertical="center"/>
    </xf>
    <xf numFmtId="0" fontId="19" fillId="0" borderId="12" xfId="2" quotePrefix="1" applyFont="1" applyFill="1" applyBorder="1" applyAlignment="1">
      <alignment horizontal="center" vertical="center"/>
    </xf>
    <xf numFmtId="4" fontId="19" fillId="0" borderId="31" xfId="3" applyNumberFormat="1" applyFont="1" applyFill="1" applyBorder="1" applyAlignment="1">
      <alignment horizontal="right" vertical="center"/>
    </xf>
    <xf numFmtId="0" fontId="19" fillId="0" borderId="31" xfId="2" applyNumberFormat="1" applyFont="1" applyFill="1" applyBorder="1" applyAlignment="1">
      <alignment horizontal="right" vertical="center"/>
    </xf>
    <xf numFmtId="166" fontId="19" fillId="0" borderId="31" xfId="3" applyNumberFormat="1" applyFont="1" applyFill="1" applyBorder="1" applyAlignment="1">
      <alignment horizontal="right" vertical="center"/>
    </xf>
    <xf numFmtId="166" fontId="19" fillId="0" borderId="31" xfId="2" applyNumberFormat="1" applyFont="1" applyFill="1" applyBorder="1" applyAlignment="1">
      <alignment horizontal="right" vertical="center"/>
    </xf>
    <xf numFmtId="0" fontId="19" fillId="0" borderId="4" xfId="0" applyFont="1" applyFill="1" applyBorder="1" applyAlignment="1">
      <alignment vertical="center"/>
    </xf>
    <xf numFmtId="166" fontId="19" fillId="0" borderId="4" xfId="3" applyNumberFormat="1" applyFont="1" applyFill="1" applyBorder="1" applyAlignment="1">
      <alignment horizontal="right" vertical="center"/>
    </xf>
    <xf numFmtId="166" fontId="19" fillId="0" borderId="4" xfId="2" applyNumberFormat="1" applyFont="1" applyFill="1" applyBorder="1" applyAlignment="1">
      <alignment horizontal="right" vertical="center"/>
    </xf>
    <xf numFmtId="0" fontId="20" fillId="4" borderId="6" xfId="2" applyFont="1" applyFill="1" applyBorder="1" applyAlignment="1">
      <alignment vertical="center"/>
    </xf>
    <xf numFmtId="4" fontId="20" fillId="4" borderId="6" xfId="3" applyNumberFormat="1" applyFont="1" applyFill="1" applyBorder="1" applyAlignment="1">
      <alignment horizontal="right" vertical="center"/>
    </xf>
    <xf numFmtId="4" fontId="20" fillId="4" borderId="7" xfId="3" applyNumberFormat="1" applyFont="1" applyFill="1" applyBorder="1" applyAlignment="1">
      <alignment horizontal="right" vertical="center"/>
    </xf>
    <xf numFmtId="0" fontId="19" fillId="0" borderId="31" xfId="0" applyFont="1" applyFill="1" applyBorder="1" applyAlignment="1">
      <alignment vertical="center"/>
    </xf>
    <xf numFmtId="0" fontId="19" fillId="0" borderId="6" xfId="2" applyFont="1" applyFill="1" applyBorder="1" applyAlignment="1">
      <alignment vertical="center"/>
    </xf>
    <xf numFmtId="0" fontId="19" fillId="0" borderId="25" xfId="0" applyFont="1" applyFill="1" applyBorder="1" applyAlignment="1">
      <alignment vertical="center"/>
    </xf>
    <xf numFmtId="4" fontId="19" fillId="0" borderId="25" xfId="3" applyNumberFormat="1" applyFont="1" applyFill="1" applyBorder="1" applyAlignment="1">
      <alignment horizontal="right" vertical="center"/>
    </xf>
    <xf numFmtId="0" fontId="19" fillId="0" borderId="25" xfId="2" applyNumberFormat="1" applyFont="1" applyFill="1" applyBorder="1" applyAlignment="1">
      <alignment horizontal="right" vertical="center"/>
    </xf>
    <xf numFmtId="166" fontId="19" fillId="0" borderId="25" xfId="3" applyNumberFormat="1" applyFont="1" applyFill="1" applyBorder="1" applyAlignment="1">
      <alignment horizontal="right" vertical="center"/>
    </xf>
    <xf numFmtId="166" fontId="19" fillId="0" borderId="25" xfId="2" applyNumberFormat="1" applyFont="1" applyFill="1" applyBorder="1" applyAlignment="1">
      <alignment horizontal="right" vertical="center"/>
    </xf>
    <xf numFmtId="0" fontId="19" fillId="0" borderId="12" xfId="1" applyFont="1" applyFill="1" applyBorder="1" applyAlignment="1">
      <alignment horizontal="center" vertical="center"/>
    </xf>
    <xf numFmtId="0" fontId="20" fillId="0" borderId="12" xfId="1" applyFont="1" applyFill="1" applyBorder="1" applyAlignment="1">
      <alignment horizontal="center" vertical="center"/>
    </xf>
    <xf numFmtId="0" fontId="19" fillId="0" borderId="31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4" fontId="15" fillId="0" borderId="4" xfId="0" applyNumberFormat="1" applyFont="1" applyFill="1" applyBorder="1" applyAlignment="1">
      <alignment horizontal="center" vertical="center" wrapText="1"/>
    </xf>
    <xf numFmtId="0" fontId="20" fillId="5" borderId="12" xfId="1" applyFont="1" applyFill="1" applyBorder="1" applyAlignment="1">
      <alignment horizontal="center" vertical="center"/>
    </xf>
    <xf numFmtId="0" fontId="19" fillId="5" borderId="4" xfId="2" applyFont="1" applyFill="1" applyBorder="1" applyAlignment="1">
      <alignment vertical="center"/>
    </xf>
    <xf numFmtId="4" fontId="12" fillId="5" borderId="4" xfId="0" applyNumberFormat="1" applyFont="1" applyFill="1" applyBorder="1" applyAlignment="1">
      <alignment horizontal="center" vertical="center" wrapText="1"/>
    </xf>
    <xf numFmtId="4" fontId="19" fillId="5" borderId="4" xfId="3" applyNumberFormat="1" applyFont="1" applyFill="1" applyBorder="1" applyAlignment="1">
      <alignment horizontal="right" vertical="center"/>
    </xf>
    <xf numFmtId="0" fontId="19" fillId="5" borderId="4" xfId="2" applyNumberFormat="1" applyFont="1" applyFill="1" applyBorder="1" applyAlignment="1">
      <alignment horizontal="right" vertical="center"/>
    </xf>
    <xf numFmtId="166" fontId="19" fillId="5" borderId="4" xfId="3" applyNumberFormat="1" applyFont="1" applyFill="1" applyBorder="1" applyAlignment="1">
      <alignment horizontal="right" vertical="center"/>
    </xf>
    <xf numFmtId="166" fontId="19" fillId="5" borderId="4" xfId="2" applyNumberFormat="1" applyFont="1" applyFill="1" applyBorder="1" applyAlignment="1">
      <alignment horizontal="right" vertical="center"/>
    </xf>
    <xf numFmtId="4" fontId="12" fillId="0" borderId="11" xfId="0" applyNumberFormat="1" applyFont="1" applyFill="1" applyBorder="1" applyAlignment="1">
      <alignment horizontal="center" vertical="center" wrapText="1"/>
    </xf>
    <xf numFmtId="4" fontId="19" fillId="0" borderId="15" xfId="3" applyNumberFormat="1" applyFont="1" applyFill="1" applyBorder="1" applyAlignment="1">
      <alignment horizontal="right" vertical="center"/>
    </xf>
    <xf numFmtId="0" fontId="17" fillId="5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43" fontId="12" fillId="5" borderId="1" xfId="0" applyNumberFormat="1" applyFont="1" applyFill="1" applyBorder="1" applyAlignment="1">
      <alignment vertical="center"/>
    </xf>
    <xf numFmtId="0" fontId="14" fillId="5" borderId="8" xfId="0" applyFont="1" applyFill="1" applyBorder="1" applyAlignment="1">
      <alignment horizontal="left" vertical="center"/>
    </xf>
    <xf numFmtId="4" fontId="12" fillId="0" borderId="32" xfId="0" applyNumberFormat="1" applyFont="1" applyBorder="1" applyAlignment="1">
      <alignment vertical="center"/>
    </xf>
    <xf numFmtId="0" fontId="19" fillId="0" borderId="30" xfId="0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9" fillId="0" borderId="13" xfId="2" quotePrefix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4" fontId="11" fillId="0" borderId="9" xfId="0" applyNumberFormat="1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0" fontId="12" fillId="4" borderId="5" xfId="0" applyFont="1" applyFill="1" applyBorder="1" applyAlignment="1">
      <alignment horizontal="left" vertical="center"/>
    </xf>
    <xf numFmtId="0" fontId="12" fillId="4" borderId="5" xfId="0" applyFont="1" applyFill="1" applyBorder="1" applyAlignment="1">
      <alignment horizontal="left" vertical="center" wrapText="1"/>
    </xf>
    <xf numFmtId="0" fontId="12" fillId="4" borderId="3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/>
    </xf>
    <xf numFmtId="43" fontId="17" fillId="5" borderId="1" xfId="3" applyFont="1" applyFill="1" applyBorder="1" applyAlignment="1">
      <alignment vertical="center"/>
    </xf>
    <xf numFmtId="0" fontId="15" fillId="4" borderId="1" xfId="0" applyFont="1" applyFill="1" applyBorder="1" applyAlignment="1">
      <alignment horizontal="left" vertical="center"/>
    </xf>
    <xf numFmtId="4" fontId="15" fillId="4" borderId="1" xfId="0" applyNumberFormat="1" applyFont="1" applyFill="1" applyBorder="1" applyAlignment="1">
      <alignment horizontal="center" vertical="center" wrapText="1"/>
    </xf>
    <xf numFmtId="0" fontId="15" fillId="0" borderId="9" xfId="2" quotePrefix="1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left" vertical="center"/>
    </xf>
    <xf numFmtId="0" fontId="15" fillId="4" borderId="9" xfId="2" applyFont="1" applyFill="1" applyBorder="1" applyAlignment="1">
      <alignment vertical="center"/>
    </xf>
    <xf numFmtId="4" fontId="12" fillId="4" borderId="9" xfId="0" applyNumberFormat="1" applyFont="1" applyFill="1" applyBorder="1" applyAlignment="1">
      <alignment horizontal="center" vertical="center" wrapText="1"/>
    </xf>
    <xf numFmtId="4" fontId="15" fillId="4" borderId="9" xfId="3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</cellXfs>
  <cellStyles count="6">
    <cellStyle name="Millares 3" xfId="5"/>
    <cellStyle name="Millares_Hoja1" xfId="3"/>
    <cellStyle name="Normal" xfId="0" builtinId="0"/>
    <cellStyle name="Normal 2" xfId="1"/>
    <cellStyle name="Normal 4" xfId="4"/>
    <cellStyle name="Normal_Hoja1" xfId="2"/>
  </cellStyles>
  <dxfs count="0"/>
  <tableStyles count="0" defaultTableStyle="TableStyleMedium2" defaultPivotStyle="PivotStyleLight16"/>
  <colors>
    <mruColors>
      <color rgb="FFB7FFFF"/>
      <color rgb="FFE1FFFF"/>
      <color rgb="FF0033CC"/>
      <color rgb="FFFFFF8B"/>
      <color rgb="FFFFFFDD"/>
      <color rgb="FF75DBFF"/>
      <color rgb="FF8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S168"/>
  <sheetViews>
    <sheetView topLeftCell="A130" zoomScale="106" zoomScaleNormal="106" workbookViewId="0">
      <selection activeCell="E10" sqref="E10"/>
    </sheetView>
  </sheetViews>
  <sheetFormatPr baseColWidth="10" defaultRowHeight="11.25" x14ac:dyDescent="0.2"/>
  <cols>
    <col min="1" max="1" width="4.28515625" style="10" customWidth="1"/>
    <col min="2" max="2" width="4.140625" style="10" customWidth="1"/>
    <col min="3" max="3" width="4.140625" style="15" customWidth="1"/>
    <col min="4" max="4" width="4.7109375" style="10" customWidth="1"/>
    <col min="5" max="5" width="29.85546875" style="10" customWidth="1"/>
    <col min="6" max="6" width="25" style="10" hidden="1" customWidth="1"/>
    <col min="7" max="7" width="11.42578125" style="15" hidden="1" customWidth="1"/>
    <col min="8" max="8" width="8.28515625" style="10" customWidth="1"/>
    <col min="9" max="9" width="11.42578125" style="10" hidden="1" customWidth="1"/>
    <col min="10" max="10" width="8.28515625" style="17" customWidth="1"/>
    <col min="11" max="11" width="11.42578125" style="10" hidden="1" customWidth="1"/>
    <col min="12" max="12" width="9.28515625" style="15" customWidth="1"/>
    <col min="13" max="13" width="16.5703125" style="10" hidden="1" customWidth="1"/>
    <col min="14" max="14" width="13.5703125" style="10" hidden="1" customWidth="1"/>
    <col min="15" max="15" width="6.28515625" style="10" customWidth="1"/>
    <col min="16" max="16" width="17.140625" style="10" hidden="1" customWidth="1"/>
    <col min="17" max="17" width="15" style="71" customWidth="1"/>
    <col min="18" max="18" width="18.28515625" style="27" customWidth="1"/>
    <col min="19" max="19" width="68.7109375" style="18" customWidth="1"/>
    <col min="20" max="16384" width="11.42578125" style="10"/>
  </cols>
  <sheetData>
    <row r="1" spans="1:19" customFormat="1" ht="15" x14ac:dyDescent="0.25">
      <c r="A1" s="252" t="s">
        <v>211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</row>
    <row r="2" spans="1:19" customFormat="1" ht="15" x14ac:dyDescent="0.25">
      <c r="A2" s="252" t="s">
        <v>428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</row>
    <row r="3" spans="1:19" ht="6.75" customHeight="1" thickBot="1" x14ac:dyDescent="0.25">
      <c r="H3" s="16"/>
      <c r="I3" s="16"/>
    </row>
    <row r="4" spans="1:19" ht="29.25" customHeight="1" x14ac:dyDescent="0.2">
      <c r="A4" s="51" t="s">
        <v>2</v>
      </c>
      <c r="B4" s="52" t="s">
        <v>16</v>
      </c>
      <c r="C4" s="52" t="s">
        <v>3</v>
      </c>
      <c r="D4" s="52" t="s">
        <v>30</v>
      </c>
      <c r="E4" s="53" t="s">
        <v>4</v>
      </c>
      <c r="F4" s="53" t="s">
        <v>215</v>
      </c>
      <c r="G4" s="54" t="s">
        <v>5</v>
      </c>
      <c r="H4" s="55" t="s">
        <v>6</v>
      </c>
      <c r="I4" s="56" t="s">
        <v>7</v>
      </c>
      <c r="J4" s="54" t="s">
        <v>8</v>
      </c>
      <c r="K4" s="52" t="s">
        <v>7</v>
      </c>
      <c r="L4" s="54" t="s">
        <v>9</v>
      </c>
      <c r="M4" s="54" t="s">
        <v>10</v>
      </c>
      <c r="N4" s="54" t="s">
        <v>11</v>
      </c>
      <c r="O4" s="54" t="s">
        <v>12</v>
      </c>
      <c r="P4" s="54" t="s">
        <v>31</v>
      </c>
      <c r="Q4" s="54" t="s">
        <v>13</v>
      </c>
      <c r="R4" s="54" t="s">
        <v>14</v>
      </c>
      <c r="S4" s="70" t="s">
        <v>15</v>
      </c>
    </row>
    <row r="5" spans="1:19" s="65" customFormat="1" hidden="1" x14ac:dyDescent="0.2">
      <c r="A5" s="57"/>
      <c r="B5" s="35"/>
      <c r="C5" s="36"/>
      <c r="D5" s="35"/>
      <c r="E5" s="95"/>
      <c r="F5" s="37"/>
      <c r="G5" s="13"/>
      <c r="H5" s="38"/>
      <c r="I5" s="39"/>
      <c r="J5" s="40"/>
      <c r="K5" s="39"/>
      <c r="L5" s="102"/>
      <c r="M5" s="91"/>
      <c r="N5" s="92"/>
      <c r="O5" s="91"/>
      <c r="P5" s="91"/>
      <c r="Q5" s="107"/>
      <c r="R5" s="44"/>
      <c r="S5" s="103"/>
    </row>
    <row r="6" spans="1:19" s="68" customFormat="1" ht="19.5" customHeight="1" x14ac:dyDescent="0.25">
      <c r="A6" s="57" t="s">
        <v>147</v>
      </c>
      <c r="B6" s="35">
        <v>620</v>
      </c>
      <c r="C6" s="36">
        <v>5129</v>
      </c>
      <c r="D6" s="35">
        <v>1704</v>
      </c>
      <c r="E6" s="85" t="s">
        <v>238</v>
      </c>
      <c r="F6" s="37" t="s">
        <v>149</v>
      </c>
      <c r="G6" s="61">
        <v>10</v>
      </c>
      <c r="H6" s="38">
        <v>520</v>
      </c>
      <c r="I6" s="39" t="s">
        <v>32</v>
      </c>
      <c r="J6" s="43">
        <v>160</v>
      </c>
      <c r="K6" s="39" t="s">
        <v>146</v>
      </c>
      <c r="L6" s="105">
        <f t="shared" ref="L6:L94" si="0">+H6+J6</f>
        <v>680</v>
      </c>
      <c r="M6" s="106" t="s">
        <v>165</v>
      </c>
      <c r="N6" s="100">
        <v>3</v>
      </c>
      <c r="O6" s="106">
        <v>2</v>
      </c>
      <c r="P6" s="106" t="s">
        <v>239</v>
      </c>
      <c r="Q6" s="87" t="s">
        <v>166</v>
      </c>
      <c r="R6" s="60" t="s">
        <v>213</v>
      </c>
      <c r="S6" s="73" t="s">
        <v>240</v>
      </c>
    </row>
    <row r="7" spans="1:19" s="68" customFormat="1" ht="19.5" customHeight="1" x14ac:dyDescent="0.25">
      <c r="A7" s="57" t="s">
        <v>147</v>
      </c>
      <c r="B7" s="34">
        <v>515</v>
      </c>
      <c r="C7" s="122">
        <v>4235</v>
      </c>
      <c r="D7" s="41">
        <v>1361</v>
      </c>
      <c r="E7" s="85" t="s">
        <v>241</v>
      </c>
      <c r="F7" s="37" t="s">
        <v>149</v>
      </c>
      <c r="G7" s="61">
        <v>10</v>
      </c>
      <c r="H7" s="38">
        <v>520</v>
      </c>
      <c r="I7" s="39" t="s">
        <v>32</v>
      </c>
      <c r="J7" s="43">
        <v>160</v>
      </c>
      <c r="K7" s="39" t="s">
        <v>146</v>
      </c>
      <c r="L7" s="105">
        <f t="shared" si="0"/>
        <v>680</v>
      </c>
      <c r="M7" s="106" t="s">
        <v>165</v>
      </c>
      <c r="N7" s="100">
        <v>3</v>
      </c>
      <c r="O7" s="106">
        <v>2</v>
      </c>
      <c r="P7" s="106" t="s">
        <v>242</v>
      </c>
      <c r="Q7" s="87" t="s">
        <v>166</v>
      </c>
      <c r="R7" s="60" t="s">
        <v>213</v>
      </c>
      <c r="S7" s="73" t="s">
        <v>243</v>
      </c>
    </row>
    <row r="8" spans="1:19" s="68" customFormat="1" ht="19.5" customHeight="1" x14ac:dyDescent="0.25">
      <c r="A8" s="57" t="s">
        <v>147</v>
      </c>
      <c r="B8" s="41">
        <v>619</v>
      </c>
      <c r="C8" s="42">
        <v>5128</v>
      </c>
      <c r="D8" s="41">
        <v>1704</v>
      </c>
      <c r="E8" s="37" t="s">
        <v>241</v>
      </c>
      <c r="F8" s="37" t="s">
        <v>149</v>
      </c>
      <c r="G8" s="61">
        <v>10</v>
      </c>
      <c r="H8" s="38">
        <v>520</v>
      </c>
      <c r="I8" s="39" t="s">
        <v>32</v>
      </c>
      <c r="J8" s="43">
        <v>160</v>
      </c>
      <c r="K8" s="39" t="s">
        <v>146</v>
      </c>
      <c r="L8" s="105">
        <f t="shared" si="0"/>
        <v>680</v>
      </c>
      <c r="M8" s="106" t="s">
        <v>165</v>
      </c>
      <c r="N8" s="100">
        <v>3</v>
      </c>
      <c r="O8" s="106">
        <v>2</v>
      </c>
      <c r="P8" s="106" t="s">
        <v>239</v>
      </c>
      <c r="Q8" s="87" t="s">
        <v>166</v>
      </c>
      <c r="R8" s="60" t="s">
        <v>213</v>
      </c>
      <c r="S8" s="73" t="s">
        <v>240</v>
      </c>
    </row>
    <row r="9" spans="1:19" s="68" customFormat="1" ht="19.5" customHeight="1" x14ac:dyDescent="0.25">
      <c r="A9" s="57" t="s">
        <v>147</v>
      </c>
      <c r="B9" s="35">
        <v>516</v>
      </c>
      <c r="C9" s="36">
        <v>4236</v>
      </c>
      <c r="D9" s="35">
        <v>1361</v>
      </c>
      <c r="E9" s="85" t="s">
        <v>238</v>
      </c>
      <c r="F9" s="37" t="s">
        <v>149</v>
      </c>
      <c r="G9" s="61">
        <v>10</v>
      </c>
      <c r="H9" s="38">
        <v>520</v>
      </c>
      <c r="I9" s="39" t="s">
        <v>32</v>
      </c>
      <c r="J9" s="40">
        <v>160</v>
      </c>
      <c r="K9" s="39" t="s">
        <v>146</v>
      </c>
      <c r="L9" s="105">
        <f t="shared" si="0"/>
        <v>680</v>
      </c>
      <c r="M9" s="106" t="s">
        <v>165</v>
      </c>
      <c r="N9" s="100">
        <v>3</v>
      </c>
      <c r="O9" s="106">
        <v>2</v>
      </c>
      <c r="P9" s="106" t="s">
        <v>242</v>
      </c>
      <c r="Q9" s="87" t="s">
        <v>166</v>
      </c>
      <c r="R9" s="60" t="s">
        <v>244</v>
      </c>
      <c r="S9" s="73" t="s">
        <v>243</v>
      </c>
    </row>
    <row r="10" spans="1:19" s="68" customFormat="1" ht="19.5" customHeight="1" x14ac:dyDescent="0.25">
      <c r="A10" s="57"/>
      <c r="B10" s="35"/>
      <c r="C10" s="36"/>
      <c r="D10" s="35"/>
      <c r="E10" s="243" t="s">
        <v>244</v>
      </c>
      <c r="F10" s="130"/>
      <c r="G10" s="131"/>
      <c r="H10" s="132">
        <f>SUM(H6:H9)</f>
        <v>2080</v>
      </c>
      <c r="I10" s="132">
        <f t="shared" ref="I10:L10" si="1">SUM(I6:I9)</f>
        <v>0</v>
      </c>
      <c r="J10" s="132">
        <f t="shared" si="1"/>
        <v>640</v>
      </c>
      <c r="K10" s="132">
        <f t="shared" si="1"/>
        <v>0</v>
      </c>
      <c r="L10" s="132">
        <f t="shared" si="1"/>
        <v>2720</v>
      </c>
      <c r="M10" s="106"/>
      <c r="N10" s="100"/>
      <c r="O10" s="106"/>
      <c r="P10" s="106"/>
      <c r="Q10" s="87"/>
      <c r="R10" s="60"/>
      <c r="S10" s="73"/>
    </row>
    <row r="11" spans="1:19" s="68" customFormat="1" ht="19.5" customHeight="1" x14ac:dyDescent="0.25">
      <c r="A11" s="57" t="s">
        <v>147</v>
      </c>
      <c r="B11" s="34">
        <v>584</v>
      </c>
      <c r="C11" s="122">
        <v>4972</v>
      </c>
      <c r="D11" s="41">
        <v>1667</v>
      </c>
      <c r="E11" s="85" t="s">
        <v>163</v>
      </c>
      <c r="F11" s="37" t="s">
        <v>149</v>
      </c>
      <c r="G11" s="61">
        <v>16</v>
      </c>
      <c r="H11" s="38">
        <v>780</v>
      </c>
      <c r="I11" s="39" t="s">
        <v>32</v>
      </c>
      <c r="J11" s="40">
        <v>160</v>
      </c>
      <c r="K11" s="39" t="s">
        <v>146</v>
      </c>
      <c r="L11" s="105">
        <f>+H11+J11</f>
        <v>940</v>
      </c>
      <c r="M11" s="106" t="s">
        <v>165</v>
      </c>
      <c r="N11" s="100">
        <v>3</v>
      </c>
      <c r="O11" s="106">
        <v>3</v>
      </c>
      <c r="P11" s="106" t="s">
        <v>245</v>
      </c>
      <c r="Q11" s="87" t="s">
        <v>166</v>
      </c>
      <c r="R11" s="60" t="s">
        <v>174</v>
      </c>
      <c r="S11" s="188" t="s">
        <v>246</v>
      </c>
    </row>
    <row r="12" spans="1:19" s="68" customFormat="1" ht="19.5" customHeight="1" x14ac:dyDescent="0.25">
      <c r="A12" s="57" t="s">
        <v>147</v>
      </c>
      <c r="B12" s="34">
        <v>583</v>
      </c>
      <c r="C12" s="122">
        <v>4971</v>
      </c>
      <c r="D12" s="41">
        <v>1667</v>
      </c>
      <c r="E12" s="85" t="s">
        <v>247</v>
      </c>
      <c r="F12" s="37" t="s">
        <v>149</v>
      </c>
      <c r="G12" s="61">
        <v>26</v>
      </c>
      <c r="H12" s="38">
        <v>780</v>
      </c>
      <c r="I12" s="39" t="s">
        <v>32</v>
      </c>
      <c r="J12" s="40">
        <v>160</v>
      </c>
      <c r="K12" s="39" t="s">
        <v>146</v>
      </c>
      <c r="L12" s="105">
        <f t="shared" si="0"/>
        <v>940</v>
      </c>
      <c r="M12" s="106" t="s">
        <v>165</v>
      </c>
      <c r="N12" s="100">
        <v>3</v>
      </c>
      <c r="O12" s="106">
        <v>3</v>
      </c>
      <c r="P12" s="106" t="s">
        <v>248</v>
      </c>
      <c r="Q12" s="87" t="s">
        <v>166</v>
      </c>
      <c r="R12" s="60" t="s">
        <v>249</v>
      </c>
      <c r="S12" s="188" t="s">
        <v>250</v>
      </c>
    </row>
    <row r="13" spans="1:19" s="182" customFormat="1" ht="19.5" customHeight="1" x14ac:dyDescent="0.25">
      <c r="A13" s="104" t="s">
        <v>147</v>
      </c>
      <c r="B13" s="226">
        <v>582</v>
      </c>
      <c r="C13" s="227">
        <v>4970</v>
      </c>
      <c r="D13" s="96">
        <v>1667</v>
      </c>
      <c r="E13" s="79" t="s">
        <v>251</v>
      </c>
      <c r="F13" s="80" t="s">
        <v>149</v>
      </c>
      <c r="G13" s="176">
        <v>26</v>
      </c>
      <c r="H13" s="97">
        <v>780</v>
      </c>
      <c r="I13" s="98" t="s">
        <v>32</v>
      </c>
      <c r="J13" s="99">
        <v>160</v>
      </c>
      <c r="K13" s="98" t="s">
        <v>146</v>
      </c>
      <c r="L13" s="228">
        <f t="shared" si="0"/>
        <v>940</v>
      </c>
      <c r="M13" s="178" t="s">
        <v>165</v>
      </c>
      <c r="N13" s="179">
        <v>3</v>
      </c>
      <c r="O13" s="178">
        <v>3</v>
      </c>
      <c r="P13" s="178" t="s">
        <v>248</v>
      </c>
      <c r="Q13" s="78" t="s">
        <v>166</v>
      </c>
      <c r="R13" s="76" t="s">
        <v>249</v>
      </c>
      <c r="S13" s="229" t="s">
        <v>250</v>
      </c>
    </row>
    <row r="14" spans="1:19" s="68" customFormat="1" ht="19.5" customHeight="1" x14ac:dyDescent="0.25">
      <c r="A14" s="57" t="s">
        <v>147</v>
      </c>
      <c r="B14" s="41">
        <v>554</v>
      </c>
      <c r="C14" s="42">
        <v>4641</v>
      </c>
      <c r="D14" s="41">
        <v>1516</v>
      </c>
      <c r="E14" s="37" t="s">
        <v>252</v>
      </c>
      <c r="F14" s="37" t="s">
        <v>149</v>
      </c>
      <c r="G14" s="61">
        <v>26</v>
      </c>
      <c r="H14" s="38">
        <v>520</v>
      </c>
      <c r="I14" s="39" t="s">
        <v>32</v>
      </c>
      <c r="J14" s="43">
        <v>493.4</v>
      </c>
      <c r="K14" s="39" t="s">
        <v>146</v>
      </c>
      <c r="L14" s="105">
        <f t="shared" si="0"/>
        <v>1013.4</v>
      </c>
      <c r="M14" s="106" t="s">
        <v>165</v>
      </c>
      <c r="N14" s="100">
        <v>3</v>
      </c>
      <c r="O14" s="106">
        <v>2</v>
      </c>
      <c r="P14" s="106" t="s">
        <v>253</v>
      </c>
      <c r="Q14" s="87" t="s">
        <v>166</v>
      </c>
      <c r="R14" s="60" t="s">
        <v>249</v>
      </c>
      <c r="S14" s="188" t="s">
        <v>254</v>
      </c>
    </row>
    <row r="15" spans="1:19" s="68" customFormat="1" ht="19.5" customHeight="1" x14ac:dyDescent="0.25">
      <c r="A15" s="57" t="s">
        <v>147</v>
      </c>
      <c r="B15" s="34">
        <v>510</v>
      </c>
      <c r="C15" s="122">
        <v>4225</v>
      </c>
      <c r="D15" s="41">
        <v>1338</v>
      </c>
      <c r="E15" s="85" t="s">
        <v>255</v>
      </c>
      <c r="F15" s="37" t="s">
        <v>149</v>
      </c>
      <c r="G15" s="61">
        <v>26</v>
      </c>
      <c r="H15" s="38">
        <v>1300</v>
      </c>
      <c r="I15" s="39" t="s">
        <v>32</v>
      </c>
      <c r="J15" s="43">
        <v>515.1</v>
      </c>
      <c r="K15" s="39" t="s">
        <v>146</v>
      </c>
      <c r="L15" s="105">
        <f t="shared" si="0"/>
        <v>1815.1</v>
      </c>
      <c r="M15" s="106" t="s">
        <v>165</v>
      </c>
      <c r="N15" s="100">
        <v>3</v>
      </c>
      <c r="O15" s="106">
        <v>5</v>
      </c>
      <c r="P15" s="106" t="s">
        <v>256</v>
      </c>
      <c r="Q15" s="87" t="s">
        <v>175</v>
      </c>
      <c r="R15" s="60" t="s">
        <v>249</v>
      </c>
      <c r="S15" s="73" t="s">
        <v>257</v>
      </c>
    </row>
    <row r="16" spans="1:19" s="68" customFormat="1" ht="19.5" customHeight="1" x14ac:dyDescent="0.25">
      <c r="A16" s="57"/>
      <c r="B16" s="34"/>
      <c r="C16" s="122"/>
      <c r="D16" s="41"/>
      <c r="E16" s="243" t="s">
        <v>249</v>
      </c>
      <c r="F16" s="130"/>
      <c r="G16" s="131"/>
      <c r="H16" s="132">
        <f>SUM(H11:H15)</f>
        <v>4160</v>
      </c>
      <c r="I16" s="132">
        <f t="shared" ref="I16:L16" si="2">SUM(I11:I15)</f>
        <v>0</v>
      </c>
      <c r="J16" s="132">
        <f t="shared" si="2"/>
        <v>1488.5</v>
      </c>
      <c r="K16" s="132">
        <f t="shared" si="2"/>
        <v>0</v>
      </c>
      <c r="L16" s="132">
        <f t="shared" si="2"/>
        <v>5648.5</v>
      </c>
      <c r="M16" s="106"/>
      <c r="N16" s="100"/>
      <c r="O16" s="106"/>
      <c r="P16" s="106"/>
      <c r="Q16" s="87"/>
      <c r="R16" s="60"/>
      <c r="S16" s="73"/>
    </row>
    <row r="17" spans="1:19" s="68" customFormat="1" ht="19.5" customHeight="1" x14ac:dyDescent="0.25">
      <c r="A17" s="57" t="s">
        <v>147</v>
      </c>
      <c r="B17" s="41">
        <v>561</v>
      </c>
      <c r="C17" s="42">
        <v>4724</v>
      </c>
      <c r="D17" s="41">
        <v>1570</v>
      </c>
      <c r="E17" s="37" t="s">
        <v>258</v>
      </c>
      <c r="F17" s="37" t="s">
        <v>149</v>
      </c>
      <c r="G17" s="61">
        <v>28</v>
      </c>
      <c r="H17" s="38">
        <v>780</v>
      </c>
      <c r="I17" s="39" t="s">
        <v>32</v>
      </c>
      <c r="J17" s="40">
        <v>0</v>
      </c>
      <c r="K17" s="39" t="s">
        <v>146</v>
      </c>
      <c r="L17" s="105">
        <f t="shared" si="0"/>
        <v>780</v>
      </c>
      <c r="M17" s="106" t="s">
        <v>165</v>
      </c>
      <c r="N17" s="100">
        <v>3</v>
      </c>
      <c r="O17" s="106">
        <v>3</v>
      </c>
      <c r="P17" s="106" t="s">
        <v>259</v>
      </c>
      <c r="Q17" s="87" t="s">
        <v>166</v>
      </c>
      <c r="R17" s="60" t="s">
        <v>260</v>
      </c>
      <c r="S17" s="188" t="s">
        <v>261</v>
      </c>
    </row>
    <row r="18" spans="1:19" s="68" customFormat="1" ht="19.5" customHeight="1" x14ac:dyDescent="0.25">
      <c r="A18" s="57" t="s">
        <v>147</v>
      </c>
      <c r="B18" s="35">
        <v>563</v>
      </c>
      <c r="C18" s="36">
        <v>4726</v>
      </c>
      <c r="D18" s="35">
        <v>1576</v>
      </c>
      <c r="E18" s="85" t="s">
        <v>150</v>
      </c>
      <c r="F18" s="37" t="s">
        <v>149</v>
      </c>
      <c r="G18" s="61">
        <v>1</v>
      </c>
      <c r="H18" s="38">
        <v>600</v>
      </c>
      <c r="I18" s="39" t="s">
        <v>32</v>
      </c>
      <c r="J18" s="40">
        <v>100</v>
      </c>
      <c r="K18" s="39" t="s">
        <v>146</v>
      </c>
      <c r="L18" s="105">
        <f>+H18+J18</f>
        <v>700</v>
      </c>
      <c r="M18" s="106" t="s">
        <v>165</v>
      </c>
      <c r="N18" s="100">
        <v>21</v>
      </c>
      <c r="O18" s="106">
        <v>2</v>
      </c>
      <c r="P18" s="106" t="s">
        <v>381</v>
      </c>
      <c r="Q18" s="87" t="s">
        <v>168</v>
      </c>
      <c r="R18" s="60" t="s">
        <v>87</v>
      </c>
      <c r="S18" s="188" t="s">
        <v>382</v>
      </c>
    </row>
    <row r="19" spans="1:19" s="68" customFormat="1" ht="19.5" customHeight="1" x14ac:dyDescent="0.25">
      <c r="A19" s="57" t="s">
        <v>147</v>
      </c>
      <c r="B19" s="35">
        <v>629</v>
      </c>
      <c r="C19" s="36">
        <v>5224</v>
      </c>
      <c r="D19" s="35">
        <v>1735</v>
      </c>
      <c r="E19" s="85" t="s">
        <v>262</v>
      </c>
      <c r="F19" s="37" t="s">
        <v>149</v>
      </c>
      <c r="G19" s="61">
        <v>28</v>
      </c>
      <c r="H19" s="38">
        <v>1300</v>
      </c>
      <c r="I19" s="39" t="s">
        <v>32</v>
      </c>
      <c r="J19" s="40">
        <v>0</v>
      </c>
      <c r="K19" s="39" t="s">
        <v>146</v>
      </c>
      <c r="L19" s="105">
        <f t="shared" si="0"/>
        <v>1300</v>
      </c>
      <c r="M19" s="106" t="s">
        <v>165</v>
      </c>
      <c r="N19" s="100">
        <v>3</v>
      </c>
      <c r="O19" s="34">
        <v>1</v>
      </c>
      <c r="P19" s="106" t="s">
        <v>263</v>
      </c>
      <c r="Q19" s="88" t="s">
        <v>264</v>
      </c>
      <c r="R19" s="172" t="s">
        <v>260</v>
      </c>
      <c r="S19" s="189" t="s">
        <v>265</v>
      </c>
    </row>
    <row r="20" spans="1:19" s="68" customFormat="1" ht="19.5" customHeight="1" x14ac:dyDescent="0.25">
      <c r="A20" s="57"/>
      <c r="B20" s="35"/>
      <c r="C20" s="36"/>
      <c r="D20" s="35"/>
      <c r="E20" s="245" t="s">
        <v>260</v>
      </c>
      <c r="F20" s="130"/>
      <c r="G20" s="131"/>
      <c r="H20" s="132">
        <f>SUM(H17:H19)</f>
        <v>2680</v>
      </c>
      <c r="I20" s="132">
        <f t="shared" ref="I20:L20" si="3">SUM(I17:I19)</f>
        <v>0</v>
      </c>
      <c r="J20" s="132">
        <f t="shared" si="3"/>
        <v>100</v>
      </c>
      <c r="K20" s="132">
        <f t="shared" si="3"/>
        <v>0</v>
      </c>
      <c r="L20" s="132">
        <f t="shared" si="3"/>
        <v>2780</v>
      </c>
      <c r="M20" s="106"/>
      <c r="N20" s="100"/>
      <c r="O20" s="34"/>
      <c r="P20" s="106"/>
      <c r="Q20" s="88"/>
      <c r="R20" s="172"/>
      <c r="S20" s="189"/>
    </row>
    <row r="21" spans="1:19" s="68" customFormat="1" ht="19.5" customHeight="1" x14ac:dyDescent="0.25">
      <c r="A21" s="57" t="s">
        <v>147</v>
      </c>
      <c r="B21" s="35">
        <v>518</v>
      </c>
      <c r="C21" s="36">
        <v>4245</v>
      </c>
      <c r="D21" s="35">
        <v>1372</v>
      </c>
      <c r="E21" s="37" t="s">
        <v>266</v>
      </c>
      <c r="F21" s="37" t="s">
        <v>149</v>
      </c>
      <c r="G21" s="61">
        <v>33.020000000000003</v>
      </c>
      <c r="H21" s="38">
        <v>364</v>
      </c>
      <c r="I21" s="39" t="s">
        <v>32</v>
      </c>
      <c r="J21" s="43">
        <v>0</v>
      </c>
      <c r="K21" s="39" t="s">
        <v>146</v>
      </c>
      <c r="L21" s="105">
        <f t="shared" si="0"/>
        <v>364</v>
      </c>
      <c r="M21" s="106" t="s">
        <v>165</v>
      </c>
      <c r="N21" s="100">
        <v>3</v>
      </c>
      <c r="O21" s="106">
        <v>2</v>
      </c>
      <c r="P21" s="106" t="s">
        <v>267</v>
      </c>
      <c r="Q21" s="87" t="s">
        <v>171</v>
      </c>
      <c r="R21" s="60" t="s">
        <v>268</v>
      </c>
      <c r="S21" s="73" t="s">
        <v>269</v>
      </c>
    </row>
    <row r="22" spans="1:19" s="68" customFormat="1" ht="19.5" customHeight="1" x14ac:dyDescent="0.25">
      <c r="A22" s="57" t="s">
        <v>147</v>
      </c>
      <c r="B22" s="35">
        <v>519</v>
      </c>
      <c r="C22" s="36">
        <v>4246</v>
      </c>
      <c r="D22" s="35">
        <v>1372</v>
      </c>
      <c r="E22" s="85" t="s">
        <v>270</v>
      </c>
      <c r="F22" s="37" t="s">
        <v>149</v>
      </c>
      <c r="G22" s="61">
        <v>33.020000000000003</v>
      </c>
      <c r="H22" s="38">
        <v>364</v>
      </c>
      <c r="I22" s="39" t="s">
        <v>32</v>
      </c>
      <c r="J22" s="43">
        <v>0</v>
      </c>
      <c r="K22" s="39" t="s">
        <v>146</v>
      </c>
      <c r="L22" s="105">
        <f t="shared" si="0"/>
        <v>364</v>
      </c>
      <c r="M22" s="106" t="s">
        <v>165</v>
      </c>
      <c r="N22" s="100">
        <v>3</v>
      </c>
      <c r="O22" s="106">
        <v>2</v>
      </c>
      <c r="P22" s="106" t="s">
        <v>267</v>
      </c>
      <c r="Q22" s="87" t="s">
        <v>171</v>
      </c>
      <c r="R22" s="60" t="s">
        <v>268</v>
      </c>
      <c r="S22" s="73" t="s">
        <v>269</v>
      </c>
    </row>
    <row r="23" spans="1:19" s="68" customFormat="1" ht="19.5" customHeight="1" x14ac:dyDescent="0.25">
      <c r="A23" s="57" t="s">
        <v>147</v>
      </c>
      <c r="B23" s="34">
        <v>522</v>
      </c>
      <c r="C23" s="122">
        <v>4353</v>
      </c>
      <c r="D23" s="41">
        <v>1435</v>
      </c>
      <c r="E23" s="85" t="s">
        <v>271</v>
      </c>
      <c r="F23" s="37" t="s">
        <v>149</v>
      </c>
      <c r="G23" s="61">
        <v>33.020000000000003</v>
      </c>
      <c r="H23" s="38">
        <v>900</v>
      </c>
      <c r="I23" s="39" t="s">
        <v>32</v>
      </c>
      <c r="J23" s="40">
        <v>160</v>
      </c>
      <c r="K23" s="39" t="s">
        <v>146</v>
      </c>
      <c r="L23" s="105">
        <f t="shared" si="0"/>
        <v>1060</v>
      </c>
      <c r="M23" s="106" t="s">
        <v>165</v>
      </c>
      <c r="N23" s="100">
        <v>3</v>
      </c>
      <c r="O23" s="106">
        <v>3</v>
      </c>
      <c r="P23" s="106" t="s">
        <v>272</v>
      </c>
      <c r="Q23" s="87" t="s">
        <v>166</v>
      </c>
      <c r="R23" s="60" t="s">
        <v>268</v>
      </c>
      <c r="S23" s="188" t="s">
        <v>273</v>
      </c>
    </row>
    <row r="24" spans="1:19" s="68" customFormat="1" ht="19.5" customHeight="1" x14ac:dyDescent="0.25">
      <c r="A24" s="57" t="s">
        <v>147</v>
      </c>
      <c r="B24" s="41">
        <v>562</v>
      </c>
      <c r="C24" s="42">
        <v>4725</v>
      </c>
      <c r="D24" s="41">
        <v>1576</v>
      </c>
      <c r="E24" s="37" t="s">
        <v>271</v>
      </c>
      <c r="F24" s="37" t="s">
        <v>149</v>
      </c>
      <c r="G24" s="61">
        <v>33.020000000000003</v>
      </c>
      <c r="H24" s="38">
        <v>900</v>
      </c>
      <c r="I24" s="39" t="s">
        <v>32</v>
      </c>
      <c r="J24" s="40">
        <v>160</v>
      </c>
      <c r="K24" s="39" t="s">
        <v>146</v>
      </c>
      <c r="L24" s="105">
        <f t="shared" si="0"/>
        <v>1060</v>
      </c>
      <c r="M24" s="106" t="s">
        <v>165</v>
      </c>
      <c r="N24" s="100">
        <v>3</v>
      </c>
      <c r="O24" s="106">
        <v>3</v>
      </c>
      <c r="P24" s="106" t="s">
        <v>228</v>
      </c>
      <c r="Q24" s="87" t="s">
        <v>166</v>
      </c>
      <c r="R24" s="60" t="s">
        <v>268</v>
      </c>
      <c r="S24" s="188" t="s">
        <v>274</v>
      </c>
    </row>
    <row r="25" spans="1:19" s="68" customFormat="1" ht="19.5" customHeight="1" x14ac:dyDescent="0.25">
      <c r="A25" s="57" t="s">
        <v>147</v>
      </c>
      <c r="B25" s="34">
        <v>579</v>
      </c>
      <c r="C25" s="122">
        <v>4967</v>
      </c>
      <c r="D25" s="41">
        <v>1667</v>
      </c>
      <c r="E25" s="85" t="s">
        <v>271</v>
      </c>
      <c r="F25" s="37" t="s">
        <v>149</v>
      </c>
      <c r="G25" s="61">
        <v>33.020000000000003</v>
      </c>
      <c r="H25" s="38">
        <v>900</v>
      </c>
      <c r="I25" s="39" t="s">
        <v>32</v>
      </c>
      <c r="J25" s="43">
        <v>160</v>
      </c>
      <c r="K25" s="39" t="s">
        <v>146</v>
      </c>
      <c r="L25" s="105">
        <f t="shared" si="0"/>
        <v>1060</v>
      </c>
      <c r="M25" s="106" t="s">
        <v>165</v>
      </c>
      <c r="N25" s="100">
        <v>3</v>
      </c>
      <c r="O25" s="106">
        <v>3</v>
      </c>
      <c r="P25" s="106" t="s">
        <v>275</v>
      </c>
      <c r="Q25" s="87" t="s">
        <v>166</v>
      </c>
      <c r="R25" s="60" t="s">
        <v>268</v>
      </c>
      <c r="S25" s="188" t="s">
        <v>276</v>
      </c>
    </row>
    <row r="26" spans="1:19" s="68" customFormat="1" ht="19.5" customHeight="1" x14ac:dyDescent="0.25">
      <c r="A26" s="57" t="s">
        <v>147</v>
      </c>
      <c r="B26" s="34">
        <v>580</v>
      </c>
      <c r="C26" s="122">
        <v>4968</v>
      </c>
      <c r="D26" s="41">
        <v>1667</v>
      </c>
      <c r="E26" s="85" t="s">
        <v>271</v>
      </c>
      <c r="F26" s="37" t="s">
        <v>149</v>
      </c>
      <c r="G26" s="61">
        <v>33.020000000000003</v>
      </c>
      <c r="H26" s="38">
        <v>900</v>
      </c>
      <c r="I26" s="39" t="s">
        <v>32</v>
      </c>
      <c r="J26" s="40">
        <v>160</v>
      </c>
      <c r="K26" s="39" t="s">
        <v>146</v>
      </c>
      <c r="L26" s="105">
        <f t="shared" si="0"/>
        <v>1060</v>
      </c>
      <c r="M26" s="106" t="s">
        <v>165</v>
      </c>
      <c r="N26" s="100">
        <v>3</v>
      </c>
      <c r="O26" s="106">
        <v>3</v>
      </c>
      <c r="P26" s="106" t="s">
        <v>277</v>
      </c>
      <c r="Q26" s="87" t="s">
        <v>166</v>
      </c>
      <c r="R26" s="60" t="s">
        <v>268</v>
      </c>
      <c r="S26" s="188" t="s">
        <v>278</v>
      </c>
    </row>
    <row r="27" spans="1:19" s="68" customFormat="1" ht="19.5" customHeight="1" x14ac:dyDescent="0.25">
      <c r="A27" s="57" t="s">
        <v>147</v>
      </c>
      <c r="B27" s="34">
        <v>581</v>
      </c>
      <c r="C27" s="122">
        <v>4969</v>
      </c>
      <c r="D27" s="41">
        <v>1667</v>
      </c>
      <c r="E27" s="85" t="s">
        <v>271</v>
      </c>
      <c r="F27" s="37" t="s">
        <v>149</v>
      </c>
      <c r="G27" s="61">
        <v>33.020000000000003</v>
      </c>
      <c r="H27" s="38">
        <v>900</v>
      </c>
      <c r="I27" s="39" t="s">
        <v>32</v>
      </c>
      <c r="J27" s="40">
        <v>160</v>
      </c>
      <c r="K27" s="39" t="s">
        <v>146</v>
      </c>
      <c r="L27" s="105">
        <f t="shared" si="0"/>
        <v>1060</v>
      </c>
      <c r="M27" s="106" t="s">
        <v>165</v>
      </c>
      <c r="N27" s="100">
        <v>3</v>
      </c>
      <c r="O27" s="106">
        <v>3</v>
      </c>
      <c r="P27" s="106" t="s">
        <v>279</v>
      </c>
      <c r="Q27" s="87" t="s">
        <v>166</v>
      </c>
      <c r="R27" s="60" t="s">
        <v>268</v>
      </c>
      <c r="S27" s="188" t="s">
        <v>278</v>
      </c>
    </row>
    <row r="28" spans="1:19" s="68" customFormat="1" ht="19.5" customHeight="1" x14ac:dyDescent="0.25">
      <c r="A28" s="57" t="s">
        <v>147</v>
      </c>
      <c r="B28" s="34">
        <v>589</v>
      </c>
      <c r="C28" s="122">
        <v>4977</v>
      </c>
      <c r="D28" s="41">
        <v>1667</v>
      </c>
      <c r="E28" s="85" t="s">
        <v>271</v>
      </c>
      <c r="F28" s="37" t="s">
        <v>149</v>
      </c>
      <c r="G28" s="61">
        <v>33.020000000000003</v>
      </c>
      <c r="H28" s="38">
        <v>600</v>
      </c>
      <c r="I28" s="39" t="s">
        <v>32</v>
      </c>
      <c r="J28" s="43">
        <v>160</v>
      </c>
      <c r="K28" s="39" t="s">
        <v>146</v>
      </c>
      <c r="L28" s="105">
        <f t="shared" si="0"/>
        <v>760</v>
      </c>
      <c r="M28" s="106" t="s">
        <v>165</v>
      </c>
      <c r="N28" s="100">
        <v>3</v>
      </c>
      <c r="O28" s="106">
        <v>2</v>
      </c>
      <c r="P28" s="106" t="s">
        <v>280</v>
      </c>
      <c r="Q28" s="87" t="s">
        <v>166</v>
      </c>
      <c r="R28" s="60" t="s">
        <v>268</v>
      </c>
      <c r="S28" s="188" t="s">
        <v>278</v>
      </c>
    </row>
    <row r="29" spans="1:19" s="68" customFormat="1" ht="19.5" customHeight="1" x14ac:dyDescent="0.25">
      <c r="A29" s="57" t="s">
        <v>147</v>
      </c>
      <c r="B29" s="35">
        <v>590</v>
      </c>
      <c r="C29" s="36">
        <v>4978</v>
      </c>
      <c r="D29" s="35">
        <v>1667</v>
      </c>
      <c r="E29" s="37" t="s">
        <v>271</v>
      </c>
      <c r="F29" s="37" t="s">
        <v>149</v>
      </c>
      <c r="G29" s="61">
        <v>33.020000000000003</v>
      </c>
      <c r="H29" s="38">
        <v>300</v>
      </c>
      <c r="I29" s="39" t="s">
        <v>32</v>
      </c>
      <c r="J29" s="43">
        <v>160</v>
      </c>
      <c r="K29" s="39" t="s">
        <v>146</v>
      </c>
      <c r="L29" s="105">
        <f t="shared" si="0"/>
        <v>460</v>
      </c>
      <c r="M29" s="106" t="s">
        <v>165</v>
      </c>
      <c r="N29" s="100">
        <v>3</v>
      </c>
      <c r="O29" s="106">
        <v>1</v>
      </c>
      <c r="P29" s="106" t="s">
        <v>281</v>
      </c>
      <c r="Q29" s="87" t="s">
        <v>166</v>
      </c>
      <c r="R29" s="60" t="s">
        <v>268</v>
      </c>
      <c r="S29" s="188" t="s">
        <v>278</v>
      </c>
    </row>
    <row r="30" spans="1:19" s="68" customFormat="1" ht="19.5" customHeight="1" x14ac:dyDescent="0.25">
      <c r="A30" s="57" t="s">
        <v>147</v>
      </c>
      <c r="B30" s="41">
        <v>544</v>
      </c>
      <c r="C30" s="42">
        <v>4625</v>
      </c>
      <c r="D30" s="41">
        <v>1485</v>
      </c>
      <c r="E30" s="37" t="s">
        <v>212</v>
      </c>
      <c r="F30" s="37" t="s">
        <v>149</v>
      </c>
      <c r="G30" s="61">
        <v>33.020000000000003</v>
      </c>
      <c r="H30" s="38">
        <v>260</v>
      </c>
      <c r="I30" s="39" t="s">
        <v>32</v>
      </c>
      <c r="J30" s="43">
        <v>160</v>
      </c>
      <c r="K30" s="39" t="s">
        <v>146</v>
      </c>
      <c r="L30" s="105">
        <f t="shared" si="0"/>
        <v>420</v>
      </c>
      <c r="M30" s="106" t="s">
        <v>165</v>
      </c>
      <c r="N30" s="100">
        <v>3</v>
      </c>
      <c r="O30" s="106">
        <v>1</v>
      </c>
      <c r="P30" s="106" t="s">
        <v>282</v>
      </c>
      <c r="Q30" s="87" t="s">
        <v>166</v>
      </c>
      <c r="R30" s="60" t="s">
        <v>268</v>
      </c>
      <c r="S30" s="188" t="s">
        <v>283</v>
      </c>
    </row>
    <row r="31" spans="1:19" s="68" customFormat="1" ht="19.5" customHeight="1" x14ac:dyDescent="0.25">
      <c r="A31" s="57" t="s">
        <v>147</v>
      </c>
      <c r="B31" s="35">
        <v>521</v>
      </c>
      <c r="C31" s="36">
        <v>4343</v>
      </c>
      <c r="D31" s="35">
        <v>1431</v>
      </c>
      <c r="E31" s="85" t="s">
        <v>417</v>
      </c>
      <c r="F31" s="37" t="s">
        <v>149</v>
      </c>
      <c r="G31" s="61">
        <v>33.020000000000003</v>
      </c>
      <c r="H31" s="38">
        <v>260</v>
      </c>
      <c r="I31" s="39" t="s">
        <v>32</v>
      </c>
      <c r="J31" s="43">
        <v>100</v>
      </c>
      <c r="K31" s="39" t="s">
        <v>146</v>
      </c>
      <c r="L31" s="105">
        <f t="shared" ref="L31:L36" si="4">+H31+J31</f>
        <v>360</v>
      </c>
      <c r="M31" s="106" t="s">
        <v>165</v>
      </c>
      <c r="N31" s="100">
        <v>34</v>
      </c>
      <c r="O31" s="106">
        <v>2</v>
      </c>
      <c r="P31" s="106" t="s">
        <v>418</v>
      </c>
      <c r="Q31" s="87" t="s">
        <v>173</v>
      </c>
      <c r="R31" s="60" t="s">
        <v>268</v>
      </c>
      <c r="S31" s="188" t="s">
        <v>419</v>
      </c>
    </row>
    <row r="32" spans="1:19" s="68" customFormat="1" ht="19.5" customHeight="1" x14ac:dyDescent="0.25">
      <c r="A32" s="57" t="s">
        <v>147</v>
      </c>
      <c r="B32" s="41">
        <v>531</v>
      </c>
      <c r="C32" s="42">
        <v>4711</v>
      </c>
      <c r="D32" s="41">
        <v>1576</v>
      </c>
      <c r="E32" s="37" t="s">
        <v>420</v>
      </c>
      <c r="F32" s="37" t="s">
        <v>149</v>
      </c>
      <c r="G32" s="61">
        <v>33.020000000000003</v>
      </c>
      <c r="H32" s="38">
        <v>520</v>
      </c>
      <c r="I32" s="39" t="s">
        <v>32</v>
      </c>
      <c r="J32" s="43">
        <v>100</v>
      </c>
      <c r="K32" s="39" t="s">
        <v>146</v>
      </c>
      <c r="L32" s="105">
        <f t="shared" si="4"/>
        <v>620</v>
      </c>
      <c r="M32" s="106" t="s">
        <v>165</v>
      </c>
      <c r="N32" s="100">
        <v>34</v>
      </c>
      <c r="O32" s="106">
        <v>2</v>
      </c>
      <c r="P32" s="106" t="s">
        <v>208</v>
      </c>
      <c r="Q32" s="87" t="s">
        <v>173</v>
      </c>
      <c r="R32" s="60" t="s">
        <v>268</v>
      </c>
      <c r="S32" s="188" t="s">
        <v>421</v>
      </c>
    </row>
    <row r="33" spans="1:19" s="68" customFormat="1" ht="19.5" customHeight="1" x14ac:dyDescent="0.25">
      <c r="A33" s="57" t="s">
        <v>147</v>
      </c>
      <c r="B33" s="41">
        <v>530</v>
      </c>
      <c r="C33" s="42">
        <v>4705</v>
      </c>
      <c r="D33" s="41">
        <v>1576</v>
      </c>
      <c r="E33" s="37" t="s">
        <v>182</v>
      </c>
      <c r="F33" s="37" t="s">
        <v>149</v>
      </c>
      <c r="G33" s="61">
        <v>33.020000000000003</v>
      </c>
      <c r="H33" s="38">
        <v>600</v>
      </c>
      <c r="I33" s="39" t="s">
        <v>32</v>
      </c>
      <c r="J33" s="43">
        <v>100</v>
      </c>
      <c r="K33" s="39" t="s">
        <v>146</v>
      </c>
      <c r="L33" s="105">
        <f t="shared" si="4"/>
        <v>700</v>
      </c>
      <c r="M33" s="106" t="s">
        <v>165</v>
      </c>
      <c r="N33" s="100">
        <v>34</v>
      </c>
      <c r="O33" s="106">
        <v>2</v>
      </c>
      <c r="P33" s="106" t="s">
        <v>208</v>
      </c>
      <c r="Q33" s="87" t="s">
        <v>173</v>
      </c>
      <c r="R33" s="60" t="s">
        <v>268</v>
      </c>
      <c r="S33" s="188" t="s">
        <v>421</v>
      </c>
    </row>
    <row r="34" spans="1:19" s="68" customFormat="1" ht="19.5" customHeight="1" x14ac:dyDescent="0.25">
      <c r="A34" s="57" t="s">
        <v>147</v>
      </c>
      <c r="B34" s="35">
        <v>585</v>
      </c>
      <c r="C34" s="36">
        <v>4973</v>
      </c>
      <c r="D34" s="35">
        <v>1667</v>
      </c>
      <c r="E34" s="85" t="s">
        <v>182</v>
      </c>
      <c r="F34" s="37" t="s">
        <v>149</v>
      </c>
      <c r="G34" s="61">
        <v>33.020000000000003</v>
      </c>
      <c r="H34" s="38">
        <v>600</v>
      </c>
      <c r="I34" s="39" t="s">
        <v>32</v>
      </c>
      <c r="J34" s="43">
        <v>160</v>
      </c>
      <c r="K34" s="39" t="s">
        <v>146</v>
      </c>
      <c r="L34" s="105">
        <f t="shared" si="4"/>
        <v>760</v>
      </c>
      <c r="M34" s="106" t="s">
        <v>165</v>
      </c>
      <c r="N34" s="100">
        <v>34</v>
      </c>
      <c r="O34" s="106">
        <v>2</v>
      </c>
      <c r="P34" s="106" t="s">
        <v>422</v>
      </c>
      <c r="Q34" s="87" t="s">
        <v>166</v>
      </c>
      <c r="R34" s="60" t="s">
        <v>268</v>
      </c>
      <c r="S34" s="188" t="s">
        <v>423</v>
      </c>
    </row>
    <row r="35" spans="1:19" s="68" customFormat="1" ht="19.5" customHeight="1" x14ac:dyDescent="0.25">
      <c r="A35" s="57" t="s">
        <v>147</v>
      </c>
      <c r="B35" s="35">
        <v>586</v>
      </c>
      <c r="C35" s="36">
        <v>4974</v>
      </c>
      <c r="D35" s="35">
        <v>1667</v>
      </c>
      <c r="E35" s="85" t="s">
        <v>182</v>
      </c>
      <c r="F35" s="37" t="s">
        <v>149</v>
      </c>
      <c r="G35" s="61">
        <v>33.020000000000003</v>
      </c>
      <c r="H35" s="38">
        <v>600</v>
      </c>
      <c r="I35" s="39" t="s">
        <v>32</v>
      </c>
      <c r="J35" s="43">
        <v>160</v>
      </c>
      <c r="K35" s="39" t="s">
        <v>146</v>
      </c>
      <c r="L35" s="105">
        <f t="shared" si="4"/>
        <v>760</v>
      </c>
      <c r="M35" s="106" t="s">
        <v>165</v>
      </c>
      <c r="N35" s="100">
        <v>34</v>
      </c>
      <c r="O35" s="106">
        <v>2</v>
      </c>
      <c r="P35" s="106" t="s">
        <v>253</v>
      </c>
      <c r="Q35" s="87" t="s">
        <v>166</v>
      </c>
      <c r="R35" s="60" t="s">
        <v>268</v>
      </c>
      <c r="S35" s="188" t="s">
        <v>423</v>
      </c>
    </row>
    <row r="36" spans="1:19" s="68" customFormat="1" ht="19.5" customHeight="1" x14ac:dyDescent="0.25">
      <c r="A36" s="57" t="s">
        <v>147</v>
      </c>
      <c r="B36" s="35">
        <v>587</v>
      </c>
      <c r="C36" s="36">
        <v>4975</v>
      </c>
      <c r="D36" s="35">
        <v>1667</v>
      </c>
      <c r="E36" s="85" t="s">
        <v>182</v>
      </c>
      <c r="F36" s="37" t="s">
        <v>149</v>
      </c>
      <c r="G36" s="61">
        <v>33.020000000000003</v>
      </c>
      <c r="H36" s="38">
        <v>600</v>
      </c>
      <c r="I36" s="39" t="s">
        <v>32</v>
      </c>
      <c r="J36" s="43">
        <v>160</v>
      </c>
      <c r="K36" s="39" t="s">
        <v>146</v>
      </c>
      <c r="L36" s="105">
        <f t="shared" si="4"/>
        <v>760</v>
      </c>
      <c r="M36" s="106" t="s">
        <v>165</v>
      </c>
      <c r="N36" s="100">
        <v>34</v>
      </c>
      <c r="O36" s="106">
        <v>2</v>
      </c>
      <c r="P36" s="106" t="s">
        <v>424</v>
      </c>
      <c r="Q36" s="87" t="s">
        <v>166</v>
      </c>
      <c r="R36" s="60" t="s">
        <v>268</v>
      </c>
      <c r="S36" s="188" t="s">
        <v>423</v>
      </c>
    </row>
    <row r="37" spans="1:19" s="68" customFormat="1" ht="19.5" customHeight="1" x14ac:dyDescent="0.25">
      <c r="A37" s="57"/>
      <c r="B37" s="41"/>
      <c r="C37" s="42"/>
      <c r="D37" s="41"/>
      <c r="E37" s="243" t="s">
        <v>268</v>
      </c>
      <c r="F37" s="130"/>
      <c r="G37" s="131"/>
      <c r="H37" s="132">
        <f>SUM(H21:H36)</f>
        <v>9568</v>
      </c>
      <c r="I37" s="132">
        <f t="shared" ref="I37:L37" si="5">SUM(I21:I36)</f>
        <v>0</v>
      </c>
      <c r="J37" s="132">
        <f t="shared" si="5"/>
        <v>2060</v>
      </c>
      <c r="K37" s="132">
        <f t="shared" si="5"/>
        <v>0</v>
      </c>
      <c r="L37" s="132">
        <f t="shared" si="5"/>
        <v>11628</v>
      </c>
      <c r="M37" s="106"/>
      <c r="N37" s="100"/>
      <c r="O37" s="106"/>
      <c r="P37" s="106"/>
      <c r="Q37" s="87"/>
      <c r="R37" s="60"/>
      <c r="S37" s="188"/>
    </row>
    <row r="38" spans="1:19" s="68" customFormat="1" ht="19.5" customHeight="1" x14ac:dyDescent="0.25">
      <c r="A38" s="57" t="s">
        <v>147</v>
      </c>
      <c r="B38" s="34">
        <v>613</v>
      </c>
      <c r="C38" s="122">
        <v>5122</v>
      </c>
      <c r="D38" s="41">
        <v>1704</v>
      </c>
      <c r="E38" s="85" t="s">
        <v>284</v>
      </c>
      <c r="F38" s="37" t="s">
        <v>149</v>
      </c>
      <c r="G38" s="61">
        <v>34</v>
      </c>
      <c r="H38" s="38">
        <v>1300</v>
      </c>
      <c r="I38" s="39" t="s">
        <v>32</v>
      </c>
      <c r="J38" s="43">
        <v>210</v>
      </c>
      <c r="K38" s="39" t="s">
        <v>146</v>
      </c>
      <c r="L38" s="105">
        <f t="shared" si="0"/>
        <v>1510</v>
      </c>
      <c r="M38" s="106" t="s">
        <v>165</v>
      </c>
      <c r="N38" s="100">
        <v>3</v>
      </c>
      <c r="O38" s="106">
        <v>5</v>
      </c>
      <c r="P38" s="106" t="s">
        <v>285</v>
      </c>
      <c r="Q38" s="87" t="s">
        <v>286</v>
      </c>
      <c r="R38" s="60" t="s">
        <v>287</v>
      </c>
      <c r="S38" s="188" t="s">
        <v>288</v>
      </c>
    </row>
    <row r="39" spans="1:19" s="68" customFormat="1" ht="19.5" customHeight="1" x14ac:dyDescent="0.25">
      <c r="A39" s="57" t="s">
        <v>147</v>
      </c>
      <c r="B39" s="35">
        <v>614</v>
      </c>
      <c r="C39" s="36">
        <v>5123</v>
      </c>
      <c r="D39" s="35">
        <v>1704</v>
      </c>
      <c r="E39" s="85" t="s">
        <v>289</v>
      </c>
      <c r="F39" s="37" t="s">
        <v>149</v>
      </c>
      <c r="G39" s="61">
        <v>34</v>
      </c>
      <c r="H39" s="38">
        <v>1300</v>
      </c>
      <c r="I39" s="39" t="s">
        <v>32</v>
      </c>
      <c r="J39" s="40">
        <v>210</v>
      </c>
      <c r="K39" s="39" t="s">
        <v>146</v>
      </c>
      <c r="L39" s="105">
        <f t="shared" si="0"/>
        <v>1510</v>
      </c>
      <c r="M39" s="106" t="s">
        <v>165</v>
      </c>
      <c r="N39" s="100">
        <v>3</v>
      </c>
      <c r="O39" s="106">
        <v>5</v>
      </c>
      <c r="P39" s="106" t="s">
        <v>285</v>
      </c>
      <c r="Q39" s="87" t="s">
        <v>286</v>
      </c>
      <c r="R39" s="60" t="s">
        <v>287</v>
      </c>
      <c r="S39" s="188" t="s">
        <v>288</v>
      </c>
    </row>
    <row r="40" spans="1:19" s="68" customFormat="1" ht="19.5" customHeight="1" x14ac:dyDescent="0.25">
      <c r="A40" s="57"/>
      <c r="B40" s="35"/>
      <c r="C40" s="36"/>
      <c r="D40" s="35"/>
      <c r="E40" s="243" t="s">
        <v>287</v>
      </c>
      <c r="F40" s="130"/>
      <c r="G40" s="131"/>
      <c r="H40" s="132">
        <f>SUM(H38:H39)</f>
        <v>2600</v>
      </c>
      <c r="I40" s="132">
        <f t="shared" ref="I40:L40" si="6">SUM(I38:I39)</f>
        <v>0</v>
      </c>
      <c r="J40" s="132">
        <f t="shared" si="6"/>
        <v>420</v>
      </c>
      <c r="K40" s="132">
        <f t="shared" si="6"/>
        <v>0</v>
      </c>
      <c r="L40" s="132">
        <f t="shared" si="6"/>
        <v>3020</v>
      </c>
      <c r="M40" s="106"/>
      <c r="N40" s="100"/>
      <c r="O40" s="106"/>
      <c r="P40" s="106"/>
      <c r="Q40" s="87"/>
      <c r="R40" s="60"/>
      <c r="S40" s="188"/>
    </row>
    <row r="41" spans="1:19" s="68" customFormat="1" ht="19.5" customHeight="1" x14ac:dyDescent="0.25">
      <c r="A41" s="57" t="s">
        <v>147</v>
      </c>
      <c r="B41" s="41">
        <v>542</v>
      </c>
      <c r="C41" s="42">
        <v>4623</v>
      </c>
      <c r="D41" s="41">
        <v>1485</v>
      </c>
      <c r="E41" s="37" t="s">
        <v>290</v>
      </c>
      <c r="F41" s="37" t="s">
        <v>149</v>
      </c>
      <c r="G41" s="61">
        <v>1</v>
      </c>
      <c r="H41" s="38">
        <v>260</v>
      </c>
      <c r="I41" s="39" t="s">
        <v>32</v>
      </c>
      <c r="J41" s="43">
        <v>160</v>
      </c>
      <c r="K41" s="39" t="s">
        <v>146</v>
      </c>
      <c r="L41" s="105">
        <f t="shared" si="0"/>
        <v>420</v>
      </c>
      <c r="M41" s="106" t="s">
        <v>165</v>
      </c>
      <c r="N41" s="100">
        <v>4</v>
      </c>
      <c r="O41" s="106">
        <v>1</v>
      </c>
      <c r="P41" s="106" t="s">
        <v>201</v>
      </c>
      <c r="Q41" s="87" t="s">
        <v>166</v>
      </c>
      <c r="R41" s="59" t="s">
        <v>196</v>
      </c>
      <c r="S41" s="188" t="s">
        <v>291</v>
      </c>
    </row>
    <row r="42" spans="1:19" s="68" customFormat="1" ht="19.5" customHeight="1" x14ac:dyDescent="0.25">
      <c r="A42" s="57" t="s">
        <v>147</v>
      </c>
      <c r="B42" s="41">
        <v>553</v>
      </c>
      <c r="C42" s="42">
        <v>4640</v>
      </c>
      <c r="D42" s="41">
        <v>1516</v>
      </c>
      <c r="E42" s="37" t="s">
        <v>292</v>
      </c>
      <c r="F42" s="37" t="s">
        <v>149</v>
      </c>
      <c r="G42" s="61">
        <v>1</v>
      </c>
      <c r="H42" s="38">
        <v>600</v>
      </c>
      <c r="I42" s="39" t="s">
        <v>32</v>
      </c>
      <c r="J42" s="43">
        <v>160</v>
      </c>
      <c r="K42" s="39" t="s">
        <v>146</v>
      </c>
      <c r="L42" s="105">
        <f t="shared" si="0"/>
        <v>760</v>
      </c>
      <c r="M42" s="106" t="s">
        <v>165</v>
      </c>
      <c r="N42" s="100">
        <v>4</v>
      </c>
      <c r="O42" s="106">
        <v>2</v>
      </c>
      <c r="P42" s="106" t="s">
        <v>293</v>
      </c>
      <c r="Q42" s="87" t="s">
        <v>166</v>
      </c>
      <c r="R42" s="59" t="s">
        <v>196</v>
      </c>
      <c r="S42" s="188" t="s">
        <v>294</v>
      </c>
    </row>
    <row r="43" spans="1:19" s="68" customFormat="1" ht="19.5" customHeight="1" x14ac:dyDescent="0.25">
      <c r="A43" s="57" t="s">
        <v>147</v>
      </c>
      <c r="B43" s="41">
        <v>539</v>
      </c>
      <c r="C43" s="42">
        <v>4565</v>
      </c>
      <c r="D43" s="41">
        <v>1477</v>
      </c>
      <c r="E43" s="37" t="s">
        <v>295</v>
      </c>
      <c r="F43" s="37" t="s">
        <v>149</v>
      </c>
      <c r="G43" s="61">
        <v>1</v>
      </c>
      <c r="H43" s="38">
        <v>300</v>
      </c>
      <c r="I43" s="39" t="s">
        <v>32</v>
      </c>
      <c r="J43" s="43">
        <v>160</v>
      </c>
      <c r="K43" s="39" t="s">
        <v>146</v>
      </c>
      <c r="L43" s="105">
        <f t="shared" si="0"/>
        <v>460</v>
      </c>
      <c r="M43" s="106" t="s">
        <v>165</v>
      </c>
      <c r="N43" s="100">
        <v>4</v>
      </c>
      <c r="O43" s="106">
        <v>1</v>
      </c>
      <c r="P43" s="106" t="s">
        <v>296</v>
      </c>
      <c r="Q43" s="87" t="s">
        <v>166</v>
      </c>
      <c r="R43" s="59" t="s">
        <v>196</v>
      </c>
      <c r="S43" s="73" t="s">
        <v>297</v>
      </c>
    </row>
    <row r="44" spans="1:19" s="68" customFormat="1" ht="19.5" customHeight="1" x14ac:dyDescent="0.25">
      <c r="A44" s="57"/>
      <c r="B44" s="41"/>
      <c r="C44" s="42"/>
      <c r="D44" s="41"/>
      <c r="E44" s="243" t="s">
        <v>196</v>
      </c>
      <c r="F44" s="130"/>
      <c r="G44" s="131"/>
      <c r="H44" s="132">
        <f>SUM(H41:H43)</f>
        <v>1160</v>
      </c>
      <c r="I44" s="132">
        <f t="shared" ref="I44:L44" si="7">SUM(I41:I43)</f>
        <v>0</v>
      </c>
      <c r="J44" s="132">
        <f t="shared" si="7"/>
        <v>480</v>
      </c>
      <c r="K44" s="132">
        <f t="shared" si="7"/>
        <v>0</v>
      </c>
      <c r="L44" s="132">
        <f t="shared" si="7"/>
        <v>1640</v>
      </c>
      <c r="M44" s="106"/>
      <c r="N44" s="100"/>
      <c r="O44" s="106"/>
      <c r="P44" s="106"/>
      <c r="Q44" s="87"/>
      <c r="R44" s="59"/>
      <c r="S44" s="73"/>
    </row>
    <row r="45" spans="1:19" s="68" customFormat="1" ht="19.5" customHeight="1" x14ac:dyDescent="0.25">
      <c r="A45" s="57" t="s">
        <v>147</v>
      </c>
      <c r="B45" s="41">
        <v>537</v>
      </c>
      <c r="C45" s="42">
        <v>4566</v>
      </c>
      <c r="D45" s="41">
        <v>1457</v>
      </c>
      <c r="E45" s="37" t="s">
        <v>193</v>
      </c>
      <c r="F45" s="37" t="s">
        <v>149</v>
      </c>
      <c r="G45" s="61">
        <v>1</v>
      </c>
      <c r="H45" s="38">
        <v>300</v>
      </c>
      <c r="I45" s="39" t="s">
        <v>32</v>
      </c>
      <c r="J45" s="43">
        <v>160</v>
      </c>
      <c r="K45" s="39" t="s">
        <v>146</v>
      </c>
      <c r="L45" s="105">
        <f t="shared" si="0"/>
        <v>460</v>
      </c>
      <c r="M45" s="106" t="s">
        <v>165</v>
      </c>
      <c r="N45" s="100">
        <v>4</v>
      </c>
      <c r="O45" s="106">
        <v>1</v>
      </c>
      <c r="P45" s="106" t="s">
        <v>298</v>
      </c>
      <c r="Q45" s="87" t="s">
        <v>166</v>
      </c>
      <c r="R45" s="86"/>
      <c r="S45" s="188" t="s">
        <v>299</v>
      </c>
    </row>
    <row r="46" spans="1:19" s="68" customFormat="1" ht="19.5" customHeight="1" x14ac:dyDescent="0.25">
      <c r="A46" s="57"/>
      <c r="B46" s="41"/>
      <c r="C46" s="42"/>
      <c r="D46" s="41"/>
      <c r="E46" s="243" t="s">
        <v>220</v>
      </c>
      <c r="F46" s="130"/>
      <c r="G46" s="131"/>
      <c r="H46" s="132">
        <f>SUM(H45)</f>
        <v>300</v>
      </c>
      <c r="I46" s="132">
        <f t="shared" ref="I46:L46" si="8">SUM(I45)</f>
        <v>0</v>
      </c>
      <c r="J46" s="132">
        <f t="shared" si="8"/>
        <v>160</v>
      </c>
      <c r="K46" s="132">
        <f t="shared" si="8"/>
        <v>0</v>
      </c>
      <c r="L46" s="132">
        <f t="shared" si="8"/>
        <v>460</v>
      </c>
      <c r="M46" s="106"/>
      <c r="N46" s="100"/>
      <c r="O46" s="106"/>
      <c r="P46" s="106"/>
      <c r="Q46" s="87"/>
      <c r="R46" s="60"/>
      <c r="S46" s="188"/>
    </row>
    <row r="47" spans="1:19" s="68" customFormat="1" ht="19.5" customHeight="1" x14ac:dyDescent="0.25">
      <c r="A47" s="57" t="s">
        <v>147</v>
      </c>
      <c r="B47" s="35">
        <v>607</v>
      </c>
      <c r="C47" s="36">
        <v>5119</v>
      </c>
      <c r="D47" s="35">
        <v>1704</v>
      </c>
      <c r="E47" s="85" t="s">
        <v>300</v>
      </c>
      <c r="F47" s="37" t="s">
        <v>149</v>
      </c>
      <c r="G47" s="61">
        <v>1</v>
      </c>
      <c r="H47" s="38">
        <v>600</v>
      </c>
      <c r="I47" s="39" t="s">
        <v>32</v>
      </c>
      <c r="J47" s="43">
        <v>160</v>
      </c>
      <c r="K47" s="39" t="s">
        <v>146</v>
      </c>
      <c r="L47" s="105">
        <f t="shared" si="0"/>
        <v>760</v>
      </c>
      <c r="M47" s="106" t="s">
        <v>165</v>
      </c>
      <c r="N47" s="100">
        <v>4</v>
      </c>
      <c r="O47" s="106">
        <v>2</v>
      </c>
      <c r="P47" s="106" t="s">
        <v>301</v>
      </c>
      <c r="Q47" s="87" t="s">
        <v>166</v>
      </c>
      <c r="R47" s="60" t="s">
        <v>43</v>
      </c>
      <c r="S47" s="188" t="s">
        <v>302</v>
      </c>
    </row>
    <row r="48" spans="1:19" s="68" customFormat="1" ht="19.5" customHeight="1" x14ac:dyDescent="0.25">
      <c r="A48" s="57" t="s">
        <v>147</v>
      </c>
      <c r="B48" s="41">
        <v>608</v>
      </c>
      <c r="C48" s="42">
        <v>5120</v>
      </c>
      <c r="D48" s="41">
        <v>1704</v>
      </c>
      <c r="E48" s="37" t="s">
        <v>161</v>
      </c>
      <c r="F48" s="37" t="s">
        <v>149</v>
      </c>
      <c r="G48" s="61">
        <v>1</v>
      </c>
      <c r="H48" s="38">
        <v>520</v>
      </c>
      <c r="I48" s="39" t="s">
        <v>32</v>
      </c>
      <c r="J48" s="43">
        <v>160</v>
      </c>
      <c r="K48" s="39" t="s">
        <v>146</v>
      </c>
      <c r="L48" s="105">
        <f t="shared" si="0"/>
        <v>680</v>
      </c>
      <c r="M48" s="106" t="s">
        <v>165</v>
      </c>
      <c r="N48" s="100">
        <v>4</v>
      </c>
      <c r="O48" s="106">
        <v>2</v>
      </c>
      <c r="P48" s="106" t="s">
        <v>301</v>
      </c>
      <c r="Q48" s="87" t="s">
        <v>166</v>
      </c>
      <c r="R48" s="60" t="s">
        <v>43</v>
      </c>
      <c r="S48" s="188" t="s">
        <v>302</v>
      </c>
    </row>
    <row r="49" spans="1:19" s="68" customFormat="1" ht="19.5" customHeight="1" x14ac:dyDescent="0.25">
      <c r="A49" s="57"/>
      <c r="B49" s="41"/>
      <c r="C49" s="42"/>
      <c r="D49" s="41"/>
      <c r="E49" s="243" t="s">
        <v>43</v>
      </c>
      <c r="F49" s="130"/>
      <c r="G49" s="131"/>
      <c r="H49" s="132">
        <f>SUM(H47:H48)</f>
        <v>1120</v>
      </c>
      <c r="I49" s="132">
        <f t="shared" ref="I49:L49" si="9">SUM(I47:I48)</f>
        <v>0</v>
      </c>
      <c r="J49" s="132">
        <f t="shared" si="9"/>
        <v>320</v>
      </c>
      <c r="K49" s="132">
        <f t="shared" si="9"/>
        <v>0</v>
      </c>
      <c r="L49" s="132">
        <f t="shared" si="9"/>
        <v>1440</v>
      </c>
      <c r="M49" s="106"/>
      <c r="N49" s="100"/>
      <c r="O49" s="106"/>
      <c r="P49" s="106"/>
      <c r="Q49" s="87"/>
      <c r="R49" s="60"/>
      <c r="S49" s="188"/>
    </row>
    <row r="50" spans="1:19" s="68" customFormat="1" ht="19.5" customHeight="1" x14ac:dyDescent="0.25">
      <c r="A50" s="57" t="s">
        <v>147</v>
      </c>
      <c r="B50" s="35">
        <v>603</v>
      </c>
      <c r="C50" s="36">
        <v>5002</v>
      </c>
      <c r="D50" s="35">
        <v>1672</v>
      </c>
      <c r="E50" s="85" t="s">
        <v>303</v>
      </c>
      <c r="F50" s="37" t="s">
        <v>149</v>
      </c>
      <c r="G50" s="61">
        <v>1</v>
      </c>
      <c r="H50" s="38">
        <v>130</v>
      </c>
      <c r="I50" s="39" t="s">
        <v>32</v>
      </c>
      <c r="J50" s="40">
        <v>0</v>
      </c>
      <c r="K50" s="39" t="s">
        <v>146</v>
      </c>
      <c r="L50" s="105">
        <f t="shared" si="0"/>
        <v>130</v>
      </c>
      <c r="M50" s="106" t="s">
        <v>165</v>
      </c>
      <c r="N50" s="100">
        <v>4</v>
      </c>
      <c r="O50" s="106">
        <v>1</v>
      </c>
      <c r="P50" s="106" t="s">
        <v>304</v>
      </c>
      <c r="Q50" s="87" t="s">
        <v>305</v>
      </c>
      <c r="R50" s="60" t="s">
        <v>169</v>
      </c>
      <c r="S50" s="188" t="s">
        <v>306</v>
      </c>
    </row>
    <row r="51" spans="1:19" s="68" customFormat="1" ht="19.5" customHeight="1" x14ac:dyDescent="0.25">
      <c r="A51" s="57" t="s">
        <v>147</v>
      </c>
      <c r="B51" s="35">
        <v>604</v>
      </c>
      <c r="C51" s="36">
        <v>5004</v>
      </c>
      <c r="D51" s="35">
        <v>1672</v>
      </c>
      <c r="E51" s="85" t="s">
        <v>303</v>
      </c>
      <c r="F51" s="37" t="s">
        <v>149</v>
      </c>
      <c r="G51" s="61">
        <v>1</v>
      </c>
      <c r="H51" s="38">
        <v>130</v>
      </c>
      <c r="I51" s="39" t="s">
        <v>32</v>
      </c>
      <c r="J51" s="40">
        <v>0</v>
      </c>
      <c r="K51" s="39" t="s">
        <v>146</v>
      </c>
      <c r="L51" s="105">
        <f t="shared" si="0"/>
        <v>130</v>
      </c>
      <c r="M51" s="106" t="s">
        <v>165</v>
      </c>
      <c r="N51" s="100">
        <v>4</v>
      </c>
      <c r="O51" s="106">
        <v>1</v>
      </c>
      <c r="P51" s="106" t="s">
        <v>307</v>
      </c>
      <c r="Q51" s="87" t="s">
        <v>308</v>
      </c>
      <c r="R51" s="60" t="s">
        <v>169</v>
      </c>
      <c r="S51" s="188" t="s">
        <v>306</v>
      </c>
    </row>
    <row r="52" spans="1:19" s="68" customFormat="1" ht="19.5" customHeight="1" x14ac:dyDescent="0.25">
      <c r="A52" s="57" t="s">
        <v>147</v>
      </c>
      <c r="B52" s="41">
        <v>605</v>
      </c>
      <c r="C52" s="42">
        <v>5006</v>
      </c>
      <c r="D52" s="41">
        <v>1672</v>
      </c>
      <c r="E52" s="37" t="s">
        <v>303</v>
      </c>
      <c r="F52" s="37" t="s">
        <v>149</v>
      </c>
      <c r="G52" s="61">
        <v>1</v>
      </c>
      <c r="H52" s="38">
        <v>130</v>
      </c>
      <c r="I52" s="39" t="s">
        <v>32</v>
      </c>
      <c r="J52" s="43">
        <v>0</v>
      </c>
      <c r="K52" s="39" t="s">
        <v>146</v>
      </c>
      <c r="L52" s="105">
        <f t="shared" si="0"/>
        <v>130</v>
      </c>
      <c r="M52" s="106" t="s">
        <v>165</v>
      </c>
      <c r="N52" s="100">
        <v>4</v>
      </c>
      <c r="O52" s="106">
        <v>1</v>
      </c>
      <c r="P52" s="106" t="s">
        <v>309</v>
      </c>
      <c r="Q52" s="87" t="s">
        <v>179</v>
      </c>
      <c r="R52" s="60" t="s">
        <v>169</v>
      </c>
      <c r="S52" s="188" t="s">
        <v>306</v>
      </c>
    </row>
    <row r="53" spans="1:19" s="68" customFormat="1" ht="19.5" customHeight="1" x14ac:dyDescent="0.25">
      <c r="A53" s="57" t="s">
        <v>147</v>
      </c>
      <c r="B53" s="35">
        <v>616</v>
      </c>
      <c r="C53" s="36">
        <v>5125</v>
      </c>
      <c r="D53" s="35">
        <v>1704</v>
      </c>
      <c r="E53" s="37" t="s">
        <v>230</v>
      </c>
      <c r="F53" s="37" t="s">
        <v>149</v>
      </c>
      <c r="G53" s="61">
        <v>1</v>
      </c>
      <c r="H53" s="38">
        <v>130</v>
      </c>
      <c r="I53" s="39" t="s">
        <v>32</v>
      </c>
      <c r="J53" s="43">
        <v>0</v>
      </c>
      <c r="K53" s="39" t="s">
        <v>146</v>
      </c>
      <c r="L53" s="105">
        <f t="shared" ref="L53:L59" si="10">+H53+J53</f>
        <v>130</v>
      </c>
      <c r="M53" s="106" t="s">
        <v>165</v>
      </c>
      <c r="N53" s="100">
        <v>19</v>
      </c>
      <c r="O53" s="106">
        <v>1</v>
      </c>
      <c r="P53" s="106" t="s">
        <v>347</v>
      </c>
      <c r="Q53" s="87" t="s">
        <v>429</v>
      </c>
      <c r="R53" s="60" t="s">
        <v>169</v>
      </c>
      <c r="S53" s="188" t="s">
        <v>348</v>
      </c>
    </row>
    <row r="54" spans="1:19" s="68" customFormat="1" ht="19.5" customHeight="1" x14ac:dyDescent="0.25">
      <c r="A54" s="57" t="s">
        <v>147</v>
      </c>
      <c r="B54" s="34">
        <v>618</v>
      </c>
      <c r="C54" s="122">
        <v>5127</v>
      </c>
      <c r="D54" s="41">
        <v>1704</v>
      </c>
      <c r="E54" s="85" t="s">
        <v>217</v>
      </c>
      <c r="F54" s="37" t="s">
        <v>149</v>
      </c>
      <c r="G54" s="61">
        <v>1</v>
      </c>
      <c r="H54" s="38">
        <v>130</v>
      </c>
      <c r="I54" s="39" t="s">
        <v>32</v>
      </c>
      <c r="J54" s="43">
        <v>0</v>
      </c>
      <c r="K54" s="39" t="s">
        <v>146</v>
      </c>
      <c r="L54" s="105">
        <f t="shared" si="10"/>
        <v>130</v>
      </c>
      <c r="M54" s="106" t="s">
        <v>165</v>
      </c>
      <c r="N54" s="100">
        <v>19</v>
      </c>
      <c r="O54" s="106">
        <v>1</v>
      </c>
      <c r="P54" s="106" t="s">
        <v>347</v>
      </c>
      <c r="Q54" s="87" t="s">
        <v>312</v>
      </c>
      <c r="R54" s="60" t="s">
        <v>169</v>
      </c>
      <c r="S54" s="188" t="s">
        <v>349</v>
      </c>
    </row>
    <row r="55" spans="1:19" s="68" customFormat="1" ht="19.5" customHeight="1" x14ac:dyDescent="0.25">
      <c r="A55" s="57" t="s">
        <v>147</v>
      </c>
      <c r="B55" s="34">
        <v>617</v>
      </c>
      <c r="C55" s="122">
        <v>5126</v>
      </c>
      <c r="D55" s="41">
        <v>1704</v>
      </c>
      <c r="E55" s="85" t="s">
        <v>350</v>
      </c>
      <c r="F55" s="37" t="s">
        <v>149</v>
      </c>
      <c r="G55" s="61">
        <v>1</v>
      </c>
      <c r="H55" s="38">
        <v>130</v>
      </c>
      <c r="I55" s="39" t="s">
        <v>32</v>
      </c>
      <c r="J55" s="43">
        <v>0</v>
      </c>
      <c r="K55" s="39" t="s">
        <v>146</v>
      </c>
      <c r="L55" s="105">
        <f t="shared" si="10"/>
        <v>130</v>
      </c>
      <c r="M55" s="106" t="s">
        <v>165</v>
      </c>
      <c r="N55" s="100">
        <v>19</v>
      </c>
      <c r="O55" s="106">
        <v>1</v>
      </c>
      <c r="P55" s="106" t="s">
        <v>347</v>
      </c>
      <c r="Q55" s="87" t="s">
        <v>171</v>
      </c>
      <c r="R55" s="60" t="s">
        <v>169</v>
      </c>
      <c r="S55" s="188" t="s">
        <v>349</v>
      </c>
    </row>
    <row r="56" spans="1:19" s="68" customFormat="1" ht="19.5" customHeight="1" x14ac:dyDescent="0.25">
      <c r="A56" s="57" t="s">
        <v>147</v>
      </c>
      <c r="B56" s="41">
        <v>615</v>
      </c>
      <c r="C56" s="42">
        <v>5124</v>
      </c>
      <c r="D56" s="41">
        <v>1704</v>
      </c>
      <c r="E56" s="37" t="s">
        <v>351</v>
      </c>
      <c r="F56" s="37" t="s">
        <v>149</v>
      </c>
      <c r="G56" s="61">
        <v>1</v>
      </c>
      <c r="H56" s="38">
        <v>130</v>
      </c>
      <c r="I56" s="39" t="s">
        <v>32</v>
      </c>
      <c r="J56" s="43">
        <v>0</v>
      </c>
      <c r="K56" s="39" t="s">
        <v>146</v>
      </c>
      <c r="L56" s="105">
        <f t="shared" si="10"/>
        <v>130</v>
      </c>
      <c r="M56" s="106" t="s">
        <v>165</v>
      </c>
      <c r="N56" s="100">
        <v>19</v>
      </c>
      <c r="O56" s="106">
        <v>1</v>
      </c>
      <c r="P56" s="106" t="s">
        <v>347</v>
      </c>
      <c r="Q56" s="87" t="s">
        <v>178</v>
      </c>
      <c r="R56" s="60" t="s">
        <v>169</v>
      </c>
      <c r="S56" s="188" t="s">
        <v>348</v>
      </c>
    </row>
    <row r="57" spans="1:19" s="68" customFormat="1" ht="19.5" customHeight="1" x14ac:dyDescent="0.25">
      <c r="A57" s="57" t="s">
        <v>147</v>
      </c>
      <c r="B57" s="41">
        <v>525</v>
      </c>
      <c r="C57" s="42">
        <v>4355</v>
      </c>
      <c r="D57" s="41">
        <v>1435</v>
      </c>
      <c r="E57" s="85" t="s">
        <v>232</v>
      </c>
      <c r="F57" s="37" t="s">
        <v>149</v>
      </c>
      <c r="G57" s="61">
        <v>1</v>
      </c>
      <c r="H57" s="38">
        <v>1560</v>
      </c>
      <c r="I57" s="39" t="s">
        <v>32</v>
      </c>
      <c r="J57" s="40">
        <v>0</v>
      </c>
      <c r="K57" s="39" t="s">
        <v>146</v>
      </c>
      <c r="L57" s="105">
        <f t="shared" si="10"/>
        <v>1560</v>
      </c>
      <c r="M57" s="106" t="s">
        <v>165</v>
      </c>
      <c r="N57" s="100">
        <v>3</v>
      </c>
      <c r="O57" s="106">
        <v>6</v>
      </c>
      <c r="P57" s="106" t="s">
        <v>233</v>
      </c>
      <c r="Q57" s="87" t="s">
        <v>234</v>
      </c>
      <c r="R57" s="60" t="s">
        <v>169</v>
      </c>
      <c r="S57" s="188" t="s">
        <v>235</v>
      </c>
    </row>
    <row r="58" spans="1:19" s="68" customFormat="1" ht="19.5" customHeight="1" x14ac:dyDescent="0.25">
      <c r="A58" s="57" t="s">
        <v>147</v>
      </c>
      <c r="B58" s="35">
        <v>524</v>
      </c>
      <c r="C58" s="36">
        <v>4354</v>
      </c>
      <c r="D58" s="35">
        <v>1435</v>
      </c>
      <c r="E58" s="85" t="s">
        <v>236</v>
      </c>
      <c r="F58" s="37" t="s">
        <v>149</v>
      </c>
      <c r="G58" s="61">
        <v>1</v>
      </c>
      <c r="H58" s="38">
        <v>1560</v>
      </c>
      <c r="I58" s="39" t="s">
        <v>32</v>
      </c>
      <c r="J58" s="40">
        <v>0</v>
      </c>
      <c r="K58" s="39" t="s">
        <v>146</v>
      </c>
      <c r="L58" s="105">
        <f t="shared" si="10"/>
        <v>1560</v>
      </c>
      <c r="M58" s="106" t="s">
        <v>165</v>
      </c>
      <c r="N58" s="100">
        <v>3</v>
      </c>
      <c r="O58" s="106">
        <v>6</v>
      </c>
      <c r="P58" s="106" t="s">
        <v>237</v>
      </c>
      <c r="Q58" s="87" t="s">
        <v>234</v>
      </c>
      <c r="R58" s="60" t="s">
        <v>169</v>
      </c>
      <c r="S58" s="188" t="s">
        <v>235</v>
      </c>
    </row>
    <row r="59" spans="1:19" s="68" customFormat="1" ht="19.5" customHeight="1" x14ac:dyDescent="0.25">
      <c r="A59" s="57" t="s">
        <v>147</v>
      </c>
      <c r="B59" s="41">
        <v>538</v>
      </c>
      <c r="C59" s="42">
        <v>4567</v>
      </c>
      <c r="D59" s="41">
        <v>1457</v>
      </c>
      <c r="E59" s="37" t="s">
        <v>351</v>
      </c>
      <c r="F59" s="37" t="s">
        <v>149</v>
      </c>
      <c r="G59" s="61">
        <v>1</v>
      </c>
      <c r="H59" s="38">
        <v>520</v>
      </c>
      <c r="I59" s="39" t="s">
        <v>32</v>
      </c>
      <c r="J59" s="43">
        <v>0</v>
      </c>
      <c r="K59" s="39" t="s">
        <v>146</v>
      </c>
      <c r="L59" s="105">
        <f t="shared" si="10"/>
        <v>520</v>
      </c>
      <c r="M59" s="106" t="s">
        <v>165</v>
      </c>
      <c r="N59" s="100">
        <v>19</v>
      </c>
      <c r="O59" s="106">
        <v>4</v>
      </c>
      <c r="P59" s="106" t="s">
        <v>352</v>
      </c>
      <c r="Q59" s="87" t="s">
        <v>353</v>
      </c>
      <c r="R59" s="60" t="s">
        <v>169</v>
      </c>
      <c r="S59" s="188" t="s">
        <v>354</v>
      </c>
    </row>
    <row r="60" spans="1:19" s="68" customFormat="1" ht="19.5" customHeight="1" x14ac:dyDescent="0.25">
      <c r="A60" s="57"/>
      <c r="B60" s="41"/>
      <c r="C60" s="42"/>
      <c r="D60" s="41"/>
      <c r="E60" s="243" t="s">
        <v>169</v>
      </c>
      <c r="F60" s="130"/>
      <c r="G60" s="131"/>
      <c r="H60" s="132">
        <f>SUM(H50:H59)</f>
        <v>4550</v>
      </c>
      <c r="I60" s="132">
        <f t="shared" ref="I60:N60" si="11">SUM(I50:I59)</f>
        <v>0</v>
      </c>
      <c r="J60" s="132">
        <f t="shared" si="11"/>
        <v>0</v>
      </c>
      <c r="K60" s="132">
        <f t="shared" si="11"/>
        <v>0</v>
      </c>
      <c r="L60" s="132">
        <f t="shared" si="11"/>
        <v>4550</v>
      </c>
      <c r="M60" s="38">
        <f t="shared" si="11"/>
        <v>0</v>
      </c>
      <c r="N60" s="38">
        <f t="shared" si="11"/>
        <v>113</v>
      </c>
      <c r="O60" s="106"/>
      <c r="P60" s="106"/>
      <c r="Q60" s="87"/>
      <c r="R60" s="60"/>
      <c r="S60" s="188"/>
    </row>
    <row r="61" spans="1:19" s="68" customFormat="1" ht="19.5" customHeight="1" x14ac:dyDescent="0.25">
      <c r="A61" s="57" t="s">
        <v>147</v>
      </c>
      <c r="B61" s="35">
        <v>575</v>
      </c>
      <c r="C61" s="36">
        <v>4963</v>
      </c>
      <c r="D61" s="35">
        <v>1667</v>
      </c>
      <c r="E61" s="85" t="s">
        <v>232</v>
      </c>
      <c r="F61" s="37" t="s">
        <v>149</v>
      </c>
      <c r="G61" s="61">
        <v>1.06</v>
      </c>
      <c r="H61" s="38">
        <v>260</v>
      </c>
      <c r="I61" s="39" t="s">
        <v>32</v>
      </c>
      <c r="J61" s="40">
        <v>0</v>
      </c>
      <c r="K61" s="39" t="s">
        <v>146</v>
      </c>
      <c r="L61" s="105">
        <f t="shared" si="0"/>
        <v>260</v>
      </c>
      <c r="M61" s="106" t="s">
        <v>165</v>
      </c>
      <c r="N61" s="100">
        <v>4</v>
      </c>
      <c r="O61" s="106">
        <v>2</v>
      </c>
      <c r="P61" s="106" t="s">
        <v>223</v>
      </c>
      <c r="Q61" s="87" t="s">
        <v>310</v>
      </c>
      <c r="R61" s="60" t="s">
        <v>67</v>
      </c>
      <c r="S61" s="188" t="s">
        <v>311</v>
      </c>
    </row>
    <row r="62" spans="1:19" s="68" customFormat="1" ht="19.5" customHeight="1" x14ac:dyDescent="0.25">
      <c r="A62" s="57" t="s">
        <v>147</v>
      </c>
      <c r="B62" s="34">
        <v>576</v>
      </c>
      <c r="C62" s="122">
        <v>4964</v>
      </c>
      <c r="D62" s="41">
        <v>1667</v>
      </c>
      <c r="E62" s="85" t="s">
        <v>232</v>
      </c>
      <c r="F62" s="37" t="s">
        <v>149</v>
      </c>
      <c r="G62" s="61">
        <v>1.06</v>
      </c>
      <c r="H62" s="38">
        <v>260</v>
      </c>
      <c r="I62" s="39" t="s">
        <v>32</v>
      </c>
      <c r="J62" s="43">
        <v>0</v>
      </c>
      <c r="K62" s="39" t="s">
        <v>146</v>
      </c>
      <c r="L62" s="105">
        <f t="shared" si="0"/>
        <v>260</v>
      </c>
      <c r="M62" s="106" t="s">
        <v>165</v>
      </c>
      <c r="N62" s="100">
        <v>4</v>
      </c>
      <c r="O62" s="106">
        <v>2</v>
      </c>
      <c r="P62" s="106" t="s">
        <v>226</v>
      </c>
      <c r="Q62" s="87" t="s">
        <v>231</v>
      </c>
      <c r="R62" s="60" t="s">
        <v>67</v>
      </c>
      <c r="S62" s="188" t="s">
        <v>311</v>
      </c>
    </row>
    <row r="63" spans="1:19" s="68" customFormat="1" ht="19.5" customHeight="1" x14ac:dyDescent="0.25">
      <c r="A63" s="57" t="s">
        <v>147</v>
      </c>
      <c r="B63" s="35">
        <v>577</v>
      </c>
      <c r="C63" s="36">
        <v>4965</v>
      </c>
      <c r="D63" s="35">
        <v>1667</v>
      </c>
      <c r="E63" s="85" t="s">
        <v>232</v>
      </c>
      <c r="F63" s="37" t="s">
        <v>149</v>
      </c>
      <c r="G63" s="61">
        <v>1.06</v>
      </c>
      <c r="H63" s="38">
        <v>130</v>
      </c>
      <c r="I63" s="39" t="s">
        <v>32</v>
      </c>
      <c r="J63" s="43">
        <v>0</v>
      </c>
      <c r="K63" s="39" t="s">
        <v>146</v>
      </c>
      <c r="L63" s="105">
        <f t="shared" si="0"/>
        <v>130</v>
      </c>
      <c r="M63" s="106" t="s">
        <v>165</v>
      </c>
      <c r="N63" s="100">
        <v>4</v>
      </c>
      <c r="O63" s="106">
        <v>1</v>
      </c>
      <c r="P63" s="106" t="s">
        <v>224</v>
      </c>
      <c r="Q63" s="87" t="s">
        <v>312</v>
      </c>
      <c r="R63" s="60" t="s">
        <v>67</v>
      </c>
      <c r="S63" s="188" t="s">
        <v>311</v>
      </c>
    </row>
    <row r="64" spans="1:19" s="68" customFormat="1" ht="19.5" customHeight="1" x14ac:dyDescent="0.25">
      <c r="A64" s="57" t="s">
        <v>147</v>
      </c>
      <c r="B64" s="34">
        <v>578</v>
      </c>
      <c r="C64" s="122">
        <v>4966</v>
      </c>
      <c r="D64" s="35">
        <v>1667</v>
      </c>
      <c r="E64" s="85" t="s">
        <v>232</v>
      </c>
      <c r="F64" s="37" t="s">
        <v>149</v>
      </c>
      <c r="G64" s="61">
        <v>1.06</v>
      </c>
      <c r="H64" s="38">
        <v>260</v>
      </c>
      <c r="I64" s="39" t="s">
        <v>32</v>
      </c>
      <c r="J64" s="43">
        <v>0</v>
      </c>
      <c r="K64" s="39" t="s">
        <v>146</v>
      </c>
      <c r="L64" s="105">
        <f t="shared" si="0"/>
        <v>260</v>
      </c>
      <c r="M64" s="106" t="s">
        <v>165</v>
      </c>
      <c r="N64" s="100">
        <v>4</v>
      </c>
      <c r="O64" s="106">
        <v>2</v>
      </c>
      <c r="P64" s="106" t="s">
        <v>225</v>
      </c>
      <c r="Q64" s="87" t="s">
        <v>313</v>
      </c>
      <c r="R64" s="60" t="s">
        <v>67</v>
      </c>
      <c r="S64" s="188" t="s">
        <v>311</v>
      </c>
    </row>
    <row r="65" spans="1:19" s="68" customFormat="1" ht="19.5" customHeight="1" x14ac:dyDescent="0.25">
      <c r="A65" s="57"/>
      <c r="B65" s="34"/>
      <c r="C65" s="122"/>
      <c r="D65" s="35"/>
      <c r="E65" s="243" t="s">
        <v>67</v>
      </c>
      <c r="F65" s="130"/>
      <c r="G65" s="131"/>
      <c r="H65" s="132">
        <f>SUM(H61:H64)</f>
        <v>910</v>
      </c>
      <c r="I65" s="132">
        <f t="shared" ref="I65:N65" si="12">SUM(I61:I64)</f>
        <v>0</v>
      </c>
      <c r="J65" s="132">
        <f t="shared" si="12"/>
        <v>0</v>
      </c>
      <c r="K65" s="132">
        <f t="shared" si="12"/>
        <v>0</v>
      </c>
      <c r="L65" s="132">
        <f t="shared" si="12"/>
        <v>910</v>
      </c>
      <c r="M65" s="38">
        <f t="shared" si="12"/>
        <v>0</v>
      </c>
      <c r="N65" s="38">
        <f t="shared" si="12"/>
        <v>16</v>
      </c>
      <c r="O65" s="106"/>
      <c r="P65" s="106"/>
      <c r="Q65" s="87"/>
      <c r="R65" s="60"/>
      <c r="S65" s="188"/>
    </row>
    <row r="66" spans="1:19" s="68" customFormat="1" ht="19.5" customHeight="1" x14ac:dyDescent="0.25">
      <c r="A66" s="57" t="s">
        <v>147</v>
      </c>
      <c r="B66" s="41">
        <v>546</v>
      </c>
      <c r="C66" s="42">
        <v>4627</v>
      </c>
      <c r="D66" s="41">
        <v>1511</v>
      </c>
      <c r="E66" s="37" t="s">
        <v>314</v>
      </c>
      <c r="F66" s="37" t="s">
        <v>149</v>
      </c>
      <c r="G66" s="61">
        <v>34</v>
      </c>
      <c r="H66" s="38">
        <v>780</v>
      </c>
      <c r="I66" s="39" t="s">
        <v>32</v>
      </c>
      <c r="J66" s="43">
        <v>160</v>
      </c>
      <c r="K66" s="39" t="s">
        <v>146</v>
      </c>
      <c r="L66" s="105">
        <f t="shared" si="0"/>
        <v>940</v>
      </c>
      <c r="M66" s="106" t="s">
        <v>165</v>
      </c>
      <c r="N66" s="100">
        <v>6</v>
      </c>
      <c r="O66" s="106">
        <v>3</v>
      </c>
      <c r="P66" s="106" t="s">
        <v>315</v>
      </c>
      <c r="Q66" s="87" t="s">
        <v>166</v>
      </c>
      <c r="R66" s="60" t="s">
        <v>316</v>
      </c>
      <c r="S66" s="188" t="s">
        <v>317</v>
      </c>
    </row>
    <row r="67" spans="1:19" s="68" customFormat="1" ht="19.5" customHeight="1" x14ac:dyDescent="0.25">
      <c r="A67" s="57"/>
      <c r="B67" s="41"/>
      <c r="C67" s="42"/>
      <c r="D67" s="41"/>
      <c r="E67" s="243" t="s">
        <v>316</v>
      </c>
      <c r="F67" s="130"/>
      <c r="G67" s="131"/>
      <c r="H67" s="132">
        <f>SUM(H66)</f>
        <v>780</v>
      </c>
      <c r="I67" s="132">
        <f t="shared" ref="I67:L67" si="13">SUM(I66)</f>
        <v>0</v>
      </c>
      <c r="J67" s="132">
        <f t="shared" si="13"/>
        <v>160</v>
      </c>
      <c r="K67" s="132">
        <f t="shared" si="13"/>
        <v>0</v>
      </c>
      <c r="L67" s="132">
        <f t="shared" si="13"/>
        <v>940</v>
      </c>
      <c r="M67" s="106"/>
      <c r="N67" s="100"/>
      <c r="O67" s="106"/>
      <c r="P67" s="106"/>
      <c r="Q67" s="87"/>
      <c r="R67" s="60"/>
      <c r="S67" s="188"/>
    </row>
    <row r="68" spans="1:19" s="68" customFormat="1" ht="19.5" customHeight="1" x14ac:dyDescent="0.25">
      <c r="A68" s="57" t="s">
        <v>147</v>
      </c>
      <c r="B68" s="35">
        <v>598</v>
      </c>
      <c r="C68" s="36">
        <v>4986</v>
      </c>
      <c r="D68" s="35">
        <v>1667</v>
      </c>
      <c r="E68" s="37" t="s">
        <v>318</v>
      </c>
      <c r="F68" s="37" t="s">
        <v>149</v>
      </c>
      <c r="G68" s="61">
        <v>1</v>
      </c>
      <c r="H68" s="38">
        <v>520</v>
      </c>
      <c r="I68" s="39" t="s">
        <v>32</v>
      </c>
      <c r="J68" s="43">
        <v>160</v>
      </c>
      <c r="K68" s="39" t="s">
        <v>146</v>
      </c>
      <c r="L68" s="105">
        <f t="shared" si="0"/>
        <v>680</v>
      </c>
      <c r="M68" s="106" t="s">
        <v>165</v>
      </c>
      <c r="N68" s="100">
        <v>17</v>
      </c>
      <c r="O68" s="106">
        <v>2</v>
      </c>
      <c r="P68" s="106" t="s">
        <v>319</v>
      </c>
      <c r="Q68" s="87" t="s">
        <v>166</v>
      </c>
      <c r="R68" s="60" t="s">
        <v>320</v>
      </c>
      <c r="S68" s="188" t="s">
        <v>321</v>
      </c>
    </row>
    <row r="69" spans="1:19" s="68" customFormat="1" ht="19.5" customHeight="1" x14ac:dyDescent="0.25">
      <c r="A69" s="57" t="s">
        <v>147</v>
      </c>
      <c r="B69" s="34">
        <v>597</v>
      </c>
      <c r="C69" s="122">
        <v>4985</v>
      </c>
      <c r="D69" s="41">
        <v>1667</v>
      </c>
      <c r="E69" s="85" t="s">
        <v>322</v>
      </c>
      <c r="F69" s="37" t="s">
        <v>149</v>
      </c>
      <c r="G69" s="61">
        <v>1</v>
      </c>
      <c r="H69" s="38">
        <v>520</v>
      </c>
      <c r="I69" s="39" t="s">
        <v>32</v>
      </c>
      <c r="J69" s="43">
        <v>160</v>
      </c>
      <c r="K69" s="39" t="s">
        <v>146</v>
      </c>
      <c r="L69" s="105">
        <f t="shared" si="0"/>
        <v>680</v>
      </c>
      <c r="M69" s="106" t="s">
        <v>165</v>
      </c>
      <c r="N69" s="100">
        <v>17</v>
      </c>
      <c r="O69" s="106">
        <v>2</v>
      </c>
      <c r="P69" s="106" t="s">
        <v>319</v>
      </c>
      <c r="Q69" s="87" t="s">
        <v>166</v>
      </c>
      <c r="R69" s="60" t="s">
        <v>320</v>
      </c>
      <c r="S69" s="188" t="s">
        <v>321</v>
      </c>
    </row>
    <row r="70" spans="1:19" s="68" customFormat="1" ht="19.5" customHeight="1" x14ac:dyDescent="0.25">
      <c r="A70" s="57"/>
      <c r="B70" s="34"/>
      <c r="C70" s="122"/>
      <c r="D70" s="41"/>
      <c r="E70" s="243" t="s">
        <v>320</v>
      </c>
      <c r="F70" s="130"/>
      <c r="G70" s="131"/>
      <c r="H70" s="132">
        <f>SUM(H68:H69)</f>
        <v>1040</v>
      </c>
      <c r="I70" s="132">
        <f t="shared" ref="I70:L70" si="14">SUM(I68:I69)</f>
        <v>0</v>
      </c>
      <c r="J70" s="132">
        <f t="shared" si="14"/>
        <v>320</v>
      </c>
      <c r="K70" s="132">
        <f t="shared" si="14"/>
        <v>0</v>
      </c>
      <c r="L70" s="132">
        <f t="shared" si="14"/>
        <v>1360</v>
      </c>
      <c r="M70" s="106"/>
      <c r="N70" s="100"/>
      <c r="O70" s="106"/>
      <c r="P70" s="106"/>
      <c r="Q70" s="87"/>
      <c r="R70" s="60"/>
      <c r="S70" s="188"/>
    </row>
    <row r="71" spans="1:19" s="68" customFormat="1" ht="19.5" customHeight="1" x14ac:dyDescent="0.25">
      <c r="A71" s="57" t="s">
        <v>147</v>
      </c>
      <c r="B71" s="35">
        <v>611</v>
      </c>
      <c r="C71" s="36">
        <v>5009</v>
      </c>
      <c r="D71" s="35">
        <v>1672</v>
      </c>
      <c r="E71" s="85" t="s">
        <v>199</v>
      </c>
      <c r="F71" s="37" t="s">
        <v>149</v>
      </c>
      <c r="G71" s="61">
        <v>1</v>
      </c>
      <c r="H71" s="38">
        <v>260</v>
      </c>
      <c r="I71" s="39" t="s">
        <v>32</v>
      </c>
      <c r="J71" s="40">
        <v>160</v>
      </c>
      <c r="K71" s="39" t="s">
        <v>146</v>
      </c>
      <c r="L71" s="105">
        <f t="shared" si="0"/>
        <v>420</v>
      </c>
      <c r="M71" s="106" t="s">
        <v>165</v>
      </c>
      <c r="N71" s="100">
        <v>18</v>
      </c>
      <c r="O71" s="106">
        <v>1</v>
      </c>
      <c r="P71" s="106" t="s">
        <v>226</v>
      </c>
      <c r="Q71" s="87" t="s">
        <v>166</v>
      </c>
      <c r="R71" s="60" t="s">
        <v>323</v>
      </c>
      <c r="S71" s="188" t="s">
        <v>324</v>
      </c>
    </row>
    <row r="72" spans="1:19" s="68" customFormat="1" ht="19.5" customHeight="1" x14ac:dyDescent="0.25">
      <c r="A72" s="57" t="s">
        <v>147</v>
      </c>
      <c r="B72" s="35">
        <v>610</v>
      </c>
      <c r="C72" s="36">
        <v>5007</v>
      </c>
      <c r="D72" s="35">
        <v>1672</v>
      </c>
      <c r="E72" s="85" t="s">
        <v>151</v>
      </c>
      <c r="F72" s="37" t="s">
        <v>149</v>
      </c>
      <c r="G72" s="61">
        <v>1</v>
      </c>
      <c r="H72" s="38">
        <v>300</v>
      </c>
      <c r="I72" s="39" t="s">
        <v>32</v>
      </c>
      <c r="J72" s="40">
        <v>160</v>
      </c>
      <c r="K72" s="39" t="s">
        <v>146</v>
      </c>
      <c r="L72" s="105">
        <f t="shared" si="0"/>
        <v>460</v>
      </c>
      <c r="M72" s="106" t="s">
        <v>165</v>
      </c>
      <c r="N72" s="100">
        <v>18</v>
      </c>
      <c r="O72" s="106">
        <v>1</v>
      </c>
      <c r="P72" s="106" t="s">
        <v>226</v>
      </c>
      <c r="Q72" s="87" t="s">
        <v>166</v>
      </c>
      <c r="R72" s="60" t="s">
        <v>323</v>
      </c>
      <c r="S72" s="188" t="s">
        <v>324</v>
      </c>
    </row>
    <row r="73" spans="1:19" s="182" customFormat="1" ht="19.5" customHeight="1" x14ac:dyDescent="0.25">
      <c r="A73" s="104" t="s">
        <v>147</v>
      </c>
      <c r="B73" s="226">
        <v>621</v>
      </c>
      <c r="C73" s="227">
        <v>5114</v>
      </c>
      <c r="D73" s="96">
        <v>1718</v>
      </c>
      <c r="E73" s="79" t="s">
        <v>151</v>
      </c>
      <c r="F73" s="80" t="s">
        <v>149</v>
      </c>
      <c r="G73" s="176">
        <v>1</v>
      </c>
      <c r="H73" s="97">
        <v>300</v>
      </c>
      <c r="I73" s="98" t="s">
        <v>32</v>
      </c>
      <c r="J73" s="244">
        <v>160</v>
      </c>
      <c r="K73" s="98" t="s">
        <v>146</v>
      </c>
      <c r="L73" s="228">
        <f t="shared" si="0"/>
        <v>460</v>
      </c>
      <c r="M73" s="178" t="s">
        <v>165</v>
      </c>
      <c r="N73" s="179">
        <v>18</v>
      </c>
      <c r="O73" s="178">
        <v>1</v>
      </c>
      <c r="P73" s="178" t="s">
        <v>325</v>
      </c>
      <c r="Q73" s="78" t="s">
        <v>166</v>
      </c>
      <c r="R73" s="76" t="s">
        <v>323</v>
      </c>
      <c r="S73" s="229" t="s">
        <v>326</v>
      </c>
    </row>
    <row r="74" spans="1:19" s="68" customFormat="1" ht="19.5" customHeight="1" x14ac:dyDescent="0.25">
      <c r="A74" s="57" t="s">
        <v>147</v>
      </c>
      <c r="B74" s="35">
        <v>612</v>
      </c>
      <c r="C74" s="36">
        <v>5011</v>
      </c>
      <c r="D74" s="35">
        <v>1672</v>
      </c>
      <c r="E74" s="85" t="s">
        <v>327</v>
      </c>
      <c r="F74" s="37" t="s">
        <v>149</v>
      </c>
      <c r="G74" s="90">
        <v>1</v>
      </c>
      <c r="H74" s="38">
        <v>130</v>
      </c>
      <c r="I74" s="39" t="s">
        <v>32</v>
      </c>
      <c r="J74" s="40">
        <v>160</v>
      </c>
      <c r="K74" s="39" t="s">
        <v>146</v>
      </c>
      <c r="L74" s="105">
        <f t="shared" si="0"/>
        <v>290</v>
      </c>
      <c r="M74" s="106" t="s">
        <v>165</v>
      </c>
      <c r="N74" s="100">
        <v>18</v>
      </c>
      <c r="O74" s="34">
        <v>1</v>
      </c>
      <c r="P74" s="34" t="s">
        <v>226</v>
      </c>
      <c r="Q74" s="88" t="s">
        <v>166</v>
      </c>
      <c r="R74" s="172" t="s">
        <v>323</v>
      </c>
      <c r="S74" s="189" t="s">
        <v>324</v>
      </c>
    </row>
    <row r="75" spans="1:19" s="68" customFormat="1" ht="19.5" customHeight="1" x14ac:dyDescent="0.25">
      <c r="A75" s="57" t="s">
        <v>147</v>
      </c>
      <c r="B75" s="35">
        <v>622</v>
      </c>
      <c r="C75" s="36">
        <v>5115</v>
      </c>
      <c r="D75" s="35">
        <v>1718</v>
      </c>
      <c r="E75" s="85" t="s">
        <v>328</v>
      </c>
      <c r="F75" s="37" t="s">
        <v>149</v>
      </c>
      <c r="G75" s="61">
        <v>1</v>
      </c>
      <c r="H75" s="38">
        <v>260</v>
      </c>
      <c r="I75" s="39" t="s">
        <v>32</v>
      </c>
      <c r="J75" s="43">
        <v>160</v>
      </c>
      <c r="K75" s="39" t="s">
        <v>146</v>
      </c>
      <c r="L75" s="105">
        <f>+H75+J75</f>
        <v>420</v>
      </c>
      <c r="M75" s="106" t="s">
        <v>165</v>
      </c>
      <c r="N75" s="100">
        <v>18</v>
      </c>
      <c r="O75" s="106">
        <v>1</v>
      </c>
      <c r="P75" s="106" t="s">
        <v>325</v>
      </c>
      <c r="Q75" s="87" t="s">
        <v>166</v>
      </c>
      <c r="R75" s="60" t="s">
        <v>323</v>
      </c>
      <c r="S75" s="188" t="s">
        <v>326</v>
      </c>
    </row>
    <row r="76" spans="1:19" s="68" customFormat="1" ht="19.5" customHeight="1" x14ac:dyDescent="0.25">
      <c r="A76" s="57"/>
      <c r="B76" s="35"/>
      <c r="C76" s="36"/>
      <c r="D76" s="35"/>
      <c r="E76" s="243" t="s">
        <v>323</v>
      </c>
      <c r="F76" s="130"/>
      <c r="G76" s="131"/>
      <c r="H76" s="132">
        <f>SUM(H71:H75)</f>
        <v>1250</v>
      </c>
      <c r="I76" s="132">
        <f t="shared" ref="I76:L76" si="15">SUM(I71:I75)</f>
        <v>0</v>
      </c>
      <c r="J76" s="132">
        <f t="shared" si="15"/>
        <v>800</v>
      </c>
      <c r="K76" s="132">
        <f t="shared" si="15"/>
        <v>0</v>
      </c>
      <c r="L76" s="132">
        <f t="shared" si="15"/>
        <v>2050</v>
      </c>
      <c r="M76" s="106"/>
      <c r="N76" s="100"/>
      <c r="O76" s="106"/>
      <c r="P76" s="106"/>
      <c r="Q76" s="87"/>
      <c r="R76" s="60"/>
      <c r="S76" s="188"/>
    </row>
    <row r="77" spans="1:19" s="68" customFormat="1" ht="19.5" customHeight="1" x14ac:dyDescent="0.25">
      <c r="A77" s="57" t="s">
        <v>147</v>
      </c>
      <c r="B77" s="41">
        <v>545</v>
      </c>
      <c r="C77" s="42">
        <v>4626</v>
      </c>
      <c r="D77" s="41">
        <v>1485</v>
      </c>
      <c r="E77" s="37" t="s">
        <v>329</v>
      </c>
      <c r="F77" s="37" t="s">
        <v>149</v>
      </c>
      <c r="G77" s="61">
        <v>1</v>
      </c>
      <c r="H77" s="38">
        <v>900</v>
      </c>
      <c r="I77" s="39" t="s">
        <v>32</v>
      </c>
      <c r="J77" s="43">
        <v>160</v>
      </c>
      <c r="K77" s="39" t="s">
        <v>146</v>
      </c>
      <c r="L77" s="105">
        <f t="shared" si="0"/>
        <v>1060</v>
      </c>
      <c r="M77" s="106" t="s">
        <v>165</v>
      </c>
      <c r="N77" s="100">
        <v>18</v>
      </c>
      <c r="O77" s="106">
        <v>1</v>
      </c>
      <c r="P77" s="106" t="s">
        <v>272</v>
      </c>
      <c r="Q77" s="87" t="s">
        <v>166</v>
      </c>
      <c r="R77" s="60" t="s">
        <v>185</v>
      </c>
      <c r="S77" s="188" t="s">
        <v>330</v>
      </c>
    </row>
    <row r="78" spans="1:19" s="68" customFormat="1" ht="19.5" customHeight="1" x14ac:dyDescent="0.25">
      <c r="A78" s="57" t="s">
        <v>147</v>
      </c>
      <c r="B78" s="34">
        <v>560</v>
      </c>
      <c r="C78" s="122">
        <v>4716</v>
      </c>
      <c r="D78" s="41">
        <v>1576</v>
      </c>
      <c r="E78" s="85" t="s">
        <v>159</v>
      </c>
      <c r="F78" s="37" t="s">
        <v>149</v>
      </c>
      <c r="G78" s="61">
        <v>1</v>
      </c>
      <c r="H78" s="38">
        <v>300</v>
      </c>
      <c r="I78" s="39" t="s">
        <v>32</v>
      </c>
      <c r="J78" s="43">
        <v>160</v>
      </c>
      <c r="K78" s="39" t="s">
        <v>146</v>
      </c>
      <c r="L78" s="105">
        <f t="shared" si="0"/>
        <v>460</v>
      </c>
      <c r="M78" s="106" t="s">
        <v>165</v>
      </c>
      <c r="N78" s="100">
        <v>18</v>
      </c>
      <c r="O78" s="106">
        <v>1</v>
      </c>
      <c r="P78" s="106" t="s">
        <v>331</v>
      </c>
      <c r="Q78" s="87" t="s">
        <v>166</v>
      </c>
      <c r="R78" s="60" t="s">
        <v>185</v>
      </c>
      <c r="S78" s="73" t="s">
        <v>332</v>
      </c>
    </row>
    <row r="79" spans="1:19" s="68" customFormat="1" ht="19.5" customHeight="1" x14ac:dyDescent="0.25">
      <c r="A79" s="57" t="s">
        <v>147</v>
      </c>
      <c r="B79" s="34">
        <v>559</v>
      </c>
      <c r="C79" s="122">
        <v>4715</v>
      </c>
      <c r="D79" s="35">
        <v>1576</v>
      </c>
      <c r="E79" s="85" t="s">
        <v>333</v>
      </c>
      <c r="F79" s="37" t="s">
        <v>149</v>
      </c>
      <c r="G79" s="61">
        <v>1</v>
      </c>
      <c r="H79" s="38">
        <v>260</v>
      </c>
      <c r="I79" s="39" t="s">
        <v>32</v>
      </c>
      <c r="J79" s="43">
        <v>160</v>
      </c>
      <c r="K79" s="39" t="s">
        <v>146</v>
      </c>
      <c r="L79" s="105">
        <f t="shared" si="0"/>
        <v>420</v>
      </c>
      <c r="M79" s="106" t="s">
        <v>165</v>
      </c>
      <c r="N79" s="100">
        <v>18</v>
      </c>
      <c r="O79" s="106">
        <v>1</v>
      </c>
      <c r="P79" s="106" t="s">
        <v>331</v>
      </c>
      <c r="Q79" s="87" t="s">
        <v>166</v>
      </c>
      <c r="R79" s="60" t="s">
        <v>185</v>
      </c>
      <c r="S79" s="73" t="s">
        <v>332</v>
      </c>
    </row>
    <row r="80" spans="1:19" s="68" customFormat="1" ht="19.5" customHeight="1" x14ac:dyDescent="0.25">
      <c r="A80" s="57"/>
      <c r="B80" s="34"/>
      <c r="C80" s="122"/>
      <c r="D80" s="35"/>
      <c r="E80" s="243" t="s">
        <v>185</v>
      </c>
      <c r="F80" s="130"/>
      <c r="G80" s="131"/>
      <c r="H80" s="132">
        <f>SUM(H77:H79)</f>
        <v>1460</v>
      </c>
      <c r="I80" s="132">
        <f t="shared" ref="I80:L80" si="16">SUM(I77:I79)</f>
        <v>0</v>
      </c>
      <c r="J80" s="132">
        <f t="shared" si="16"/>
        <v>480</v>
      </c>
      <c r="K80" s="132">
        <f t="shared" si="16"/>
        <v>0</v>
      </c>
      <c r="L80" s="132">
        <f t="shared" si="16"/>
        <v>1940</v>
      </c>
      <c r="M80" s="106"/>
      <c r="N80" s="100"/>
      <c r="O80" s="106"/>
      <c r="P80" s="106"/>
      <c r="Q80" s="87"/>
      <c r="R80" s="60"/>
      <c r="S80" s="73"/>
    </row>
    <row r="81" spans="1:19" s="68" customFormat="1" ht="19.5" customHeight="1" x14ac:dyDescent="0.25">
      <c r="A81" s="57" t="s">
        <v>147</v>
      </c>
      <c r="B81" s="41">
        <v>533</v>
      </c>
      <c r="C81" s="42">
        <v>4361</v>
      </c>
      <c r="D81" s="41">
        <v>1435</v>
      </c>
      <c r="E81" s="37" t="s">
        <v>202</v>
      </c>
      <c r="F81" s="37" t="s">
        <v>149</v>
      </c>
      <c r="G81" s="61">
        <v>1</v>
      </c>
      <c r="H81" s="38">
        <v>546</v>
      </c>
      <c r="I81" s="39" t="s">
        <v>32</v>
      </c>
      <c r="J81" s="43">
        <v>0</v>
      </c>
      <c r="K81" s="39"/>
      <c r="L81" s="105">
        <f t="shared" si="0"/>
        <v>546</v>
      </c>
      <c r="M81" s="106" t="s">
        <v>165</v>
      </c>
      <c r="N81" s="100">
        <v>19</v>
      </c>
      <c r="O81" s="106">
        <v>3</v>
      </c>
      <c r="P81" s="106" t="s">
        <v>334</v>
      </c>
      <c r="Q81" s="87" t="s">
        <v>335</v>
      </c>
      <c r="R81" s="60" t="s">
        <v>213</v>
      </c>
      <c r="S81" s="73" t="s">
        <v>336</v>
      </c>
    </row>
    <row r="82" spans="1:19" s="68" customFormat="1" ht="19.5" customHeight="1" x14ac:dyDescent="0.25">
      <c r="A82" s="57"/>
      <c r="B82" s="41"/>
      <c r="C82" s="42"/>
      <c r="D82" s="41"/>
      <c r="E82" s="243" t="s">
        <v>213</v>
      </c>
      <c r="F82" s="130"/>
      <c r="G82" s="131"/>
      <c r="H82" s="132">
        <f>SUM(H81)</f>
        <v>546</v>
      </c>
      <c r="I82" s="132">
        <f t="shared" ref="I82:L82" si="17">SUM(I81)</f>
        <v>0</v>
      </c>
      <c r="J82" s="132">
        <f t="shared" si="17"/>
        <v>0</v>
      </c>
      <c r="K82" s="132">
        <f t="shared" si="17"/>
        <v>0</v>
      </c>
      <c r="L82" s="132">
        <f t="shared" si="17"/>
        <v>546</v>
      </c>
      <c r="M82" s="106"/>
      <c r="N82" s="100"/>
      <c r="O82" s="106"/>
      <c r="P82" s="106"/>
      <c r="Q82" s="87"/>
      <c r="R82" s="60"/>
      <c r="S82" s="73"/>
    </row>
    <row r="83" spans="1:19" s="68" customFormat="1" ht="19.5" customHeight="1" x14ac:dyDescent="0.25">
      <c r="A83" s="57" t="s">
        <v>147</v>
      </c>
      <c r="B83" s="41">
        <v>534</v>
      </c>
      <c r="C83" s="42">
        <v>4362</v>
      </c>
      <c r="D83" s="41">
        <v>1435</v>
      </c>
      <c r="E83" s="37" t="s">
        <v>227</v>
      </c>
      <c r="F83" s="37" t="s">
        <v>149</v>
      </c>
      <c r="G83" s="61">
        <v>1</v>
      </c>
      <c r="H83" s="38">
        <v>546</v>
      </c>
      <c r="I83" s="39" t="s">
        <v>32</v>
      </c>
      <c r="J83" s="43">
        <v>0</v>
      </c>
      <c r="K83" s="39"/>
      <c r="L83" s="105">
        <f t="shared" si="0"/>
        <v>546</v>
      </c>
      <c r="M83" s="106" t="s">
        <v>165</v>
      </c>
      <c r="N83" s="100">
        <v>19</v>
      </c>
      <c r="O83" s="106">
        <v>3</v>
      </c>
      <c r="P83" s="106" t="s">
        <v>334</v>
      </c>
      <c r="Q83" s="87" t="s">
        <v>337</v>
      </c>
      <c r="R83" s="60" t="s">
        <v>320</v>
      </c>
      <c r="S83" s="73" t="s">
        <v>338</v>
      </c>
    </row>
    <row r="84" spans="1:19" s="68" customFormat="1" ht="19.5" customHeight="1" x14ac:dyDescent="0.25">
      <c r="A84" s="57"/>
      <c r="B84" s="41"/>
      <c r="C84" s="42"/>
      <c r="D84" s="41"/>
      <c r="E84" s="243" t="s">
        <v>320</v>
      </c>
      <c r="F84" s="130"/>
      <c r="G84" s="131"/>
      <c r="H84" s="132">
        <f>SUM(H83)</f>
        <v>546</v>
      </c>
      <c r="I84" s="132">
        <f t="shared" ref="I84:L84" si="18">SUM(I83)</f>
        <v>0</v>
      </c>
      <c r="J84" s="132">
        <f t="shared" si="18"/>
        <v>0</v>
      </c>
      <c r="K84" s="132">
        <f t="shared" si="18"/>
        <v>0</v>
      </c>
      <c r="L84" s="132">
        <f t="shared" si="18"/>
        <v>546</v>
      </c>
      <c r="M84" s="106"/>
      <c r="N84" s="100"/>
      <c r="O84" s="106"/>
      <c r="P84" s="106"/>
      <c r="Q84" s="87"/>
      <c r="R84" s="60"/>
      <c r="S84" s="73"/>
    </row>
    <row r="85" spans="1:19" s="68" customFormat="1" ht="19.5" customHeight="1" x14ac:dyDescent="0.25">
      <c r="A85" s="57" t="s">
        <v>147</v>
      </c>
      <c r="B85" s="41">
        <v>543</v>
      </c>
      <c r="C85" s="42">
        <v>4624</v>
      </c>
      <c r="D85" s="41">
        <v>1485</v>
      </c>
      <c r="E85" s="37" t="s">
        <v>197</v>
      </c>
      <c r="F85" s="37" t="s">
        <v>149</v>
      </c>
      <c r="G85" s="61">
        <v>1</v>
      </c>
      <c r="H85" s="38">
        <v>260</v>
      </c>
      <c r="I85" s="39" t="s">
        <v>32</v>
      </c>
      <c r="J85" s="43">
        <v>160</v>
      </c>
      <c r="K85" s="39" t="s">
        <v>146</v>
      </c>
      <c r="L85" s="105">
        <f t="shared" si="0"/>
        <v>420</v>
      </c>
      <c r="M85" s="106" t="s">
        <v>165</v>
      </c>
      <c r="N85" s="100">
        <v>19</v>
      </c>
      <c r="O85" s="106">
        <v>1</v>
      </c>
      <c r="P85" s="106" t="s">
        <v>222</v>
      </c>
      <c r="Q85" s="87" t="s">
        <v>166</v>
      </c>
      <c r="R85" s="60" t="s">
        <v>183</v>
      </c>
      <c r="S85" s="188" t="s">
        <v>339</v>
      </c>
    </row>
    <row r="86" spans="1:19" s="68" customFormat="1" ht="19.5" customHeight="1" x14ac:dyDescent="0.25">
      <c r="A86" s="57" t="s">
        <v>147</v>
      </c>
      <c r="B86" s="35">
        <v>628</v>
      </c>
      <c r="C86" s="36">
        <v>5214</v>
      </c>
      <c r="D86" s="35">
        <v>1733</v>
      </c>
      <c r="E86" s="85" t="s">
        <v>197</v>
      </c>
      <c r="F86" s="37" t="s">
        <v>149</v>
      </c>
      <c r="G86" s="90">
        <v>1</v>
      </c>
      <c r="H86" s="38">
        <v>260</v>
      </c>
      <c r="I86" s="39" t="s">
        <v>32</v>
      </c>
      <c r="J86" s="40">
        <v>160</v>
      </c>
      <c r="K86" s="39" t="s">
        <v>146</v>
      </c>
      <c r="L86" s="105">
        <f t="shared" si="0"/>
        <v>420</v>
      </c>
      <c r="M86" s="106" t="s">
        <v>165</v>
      </c>
      <c r="N86" s="100">
        <v>19</v>
      </c>
      <c r="O86" s="34">
        <v>1</v>
      </c>
      <c r="P86" s="106" t="s">
        <v>325</v>
      </c>
      <c r="Q86" s="88" t="s">
        <v>166</v>
      </c>
      <c r="R86" s="60" t="s">
        <v>183</v>
      </c>
      <c r="S86" s="189" t="s">
        <v>340</v>
      </c>
    </row>
    <row r="87" spans="1:19" s="68" customFormat="1" ht="19.5" customHeight="1" x14ac:dyDescent="0.25">
      <c r="A87" s="57"/>
      <c r="B87" s="35"/>
      <c r="C87" s="36"/>
      <c r="D87" s="35"/>
      <c r="E87" s="243" t="s">
        <v>183</v>
      </c>
      <c r="F87" s="130"/>
      <c r="G87" s="246"/>
      <c r="H87" s="132">
        <f>SUM(H85:H86)</f>
        <v>520</v>
      </c>
      <c r="I87" s="132">
        <f t="shared" ref="I87:L87" si="19">SUM(I85:I86)</f>
        <v>0</v>
      </c>
      <c r="J87" s="132">
        <f t="shared" si="19"/>
        <v>320</v>
      </c>
      <c r="K87" s="132">
        <f t="shared" si="19"/>
        <v>0</v>
      </c>
      <c r="L87" s="132">
        <f t="shared" si="19"/>
        <v>840</v>
      </c>
      <c r="M87" s="106"/>
      <c r="N87" s="100"/>
      <c r="O87" s="34"/>
      <c r="P87" s="106"/>
      <c r="Q87" s="88"/>
      <c r="R87" s="60"/>
      <c r="S87" s="189"/>
    </row>
    <row r="88" spans="1:19" s="68" customFormat="1" ht="19.5" customHeight="1" x14ac:dyDescent="0.25">
      <c r="A88" s="57" t="s">
        <v>147</v>
      </c>
      <c r="B88" s="35">
        <v>517</v>
      </c>
      <c r="C88" s="36">
        <v>4244</v>
      </c>
      <c r="D88" s="35">
        <v>1372</v>
      </c>
      <c r="E88" s="37" t="s">
        <v>229</v>
      </c>
      <c r="F88" s="37" t="s">
        <v>149</v>
      </c>
      <c r="G88" s="61">
        <v>1</v>
      </c>
      <c r="H88" s="38">
        <v>1140</v>
      </c>
      <c r="I88" s="39" t="s">
        <v>32</v>
      </c>
      <c r="J88" s="40">
        <v>232.2</v>
      </c>
      <c r="K88" s="39" t="s">
        <v>146</v>
      </c>
      <c r="L88" s="105">
        <f t="shared" si="0"/>
        <v>1372.2</v>
      </c>
      <c r="M88" s="106" t="s">
        <v>165</v>
      </c>
      <c r="N88" s="100">
        <v>19</v>
      </c>
      <c r="O88" s="106">
        <v>3</v>
      </c>
      <c r="P88" s="106" t="s">
        <v>272</v>
      </c>
      <c r="Q88" s="87" t="s">
        <v>166</v>
      </c>
      <c r="R88" s="60" t="s">
        <v>21</v>
      </c>
      <c r="S88" s="188" t="s">
        <v>341</v>
      </c>
    </row>
    <row r="89" spans="1:19" s="68" customFormat="1" ht="19.5" customHeight="1" x14ac:dyDescent="0.25">
      <c r="A89" s="57" t="s">
        <v>147</v>
      </c>
      <c r="B89" s="41">
        <v>564</v>
      </c>
      <c r="C89" s="42">
        <v>4762</v>
      </c>
      <c r="D89" s="41">
        <v>1597</v>
      </c>
      <c r="E89" s="37" t="s">
        <v>229</v>
      </c>
      <c r="F89" s="37" t="s">
        <v>149</v>
      </c>
      <c r="G89" s="61">
        <v>1</v>
      </c>
      <c r="H89" s="38">
        <v>760</v>
      </c>
      <c r="I89" s="39" t="s">
        <v>32</v>
      </c>
      <c r="J89" s="43">
        <v>160</v>
      </c>
      <c r="K89" s="39" t="s">
        <v>146</v>
      </c>
      <c r="L89" s="105">
        <f t="shared" si="0"/>
        <v>920</v>
      </c>
      <c r="M89" s="106" t="s">
        <v>165</v>
      </c>
      <c r="N89" s="100">
        <v>19</v>
      </c>
      <c r="O89" s="106">
        <v>2</v>
      </c>
      <c r="P89" s="106" t="s">
        <v>342</v>
      </c>
      <c r="Q89" s="87" t="s">
        <v>166</v>
      </c>
      <c r="R89" s="60" t="s">
        <v>21</v>
      </c>
      <c r="S89" s="188" t="s">
        <v>343</v>
      </c>
    </row>
    <row r="90" spans="1:19" s="68" customFormat="1" ht="19.5" customHeight="1" x14ac:dyDescent="0.25">
      <c r="A90" s="57" t="s">
        <v>147</v>
      </c>
      <c r="B90" s="35">
        <v>565</v>
      </c>
      <c r="C90" s="36">
        <v>4763</v>
      </c>
      <c r="D90" s="35">
        <v>1597</v>
      </c>
      <c r="E90" s="37" t="s">
        <v>229</v>
      </c>
      <c r="F90" s="37" t="s">
        <v>149</v>
      </c>
      <c r="G90" s="61">
        <v>1</v>
      </c>
      <c r="H90" s="38">
        <v>760</v>
      </c>
      <c r="I90" s="39" t="s">
        <v>32</v>
      </c>
      <c r="J90" s="43">
        <v>160</v>
      </c>
      <c r="K90" s="39" t="s">
        <v>146</v>
      </c>
      <c r="L90" s="105">
        <f t="shared" si="0"/>
        <v>920</v>
      </c>
      <c r="M90" s="106" t="s">
        <v>165</v>
      </c>
      <c r="N90" s="100">
        <v>19</v>
      </c>
      <c r="O90" s="106">
        <v>2</v>
      </c>
      <c r="P90" s="106" t="s">
        <v>226</v>
      </c>
      <c r="Q90" s="87" t="s">
        <v>166</v>
      </c>
      <c r="R90" s="60" t="s">
        <v>21</v>
      </c>
      <c r="S90" s="188" t="s">
        <v>343</v>
      </c>
    </row>
    <row r="91" spans="1:19" s="68" customFormat="1" ht="19.5" customHeight="1" x14ac:dyDescent="0.25">
      <c r="A91" s="57" t="s">
        <v>147</v>
      </c>
      <c r="B91" s="41">
        <v>606</v>
      </c>
      <c r="C91" s="42">
        <v>5118</v>
      </c>
      <c r="D91" s="41">
        <v>1704</v>
      </c>
      <c r="E91" s="37" t="s">
        <v>229</v>
      </c>
      <c r="F91" s="37" t="s">
        <v>149</v>
      </c>
      <c r="G91" s="61">
        <v>1</v>
      </c>
      <c r="H91" s="38">
        <v>1520</v>
      </c>
      <c r="I91" s="39" t="s">
        <v>32</v>
      </c>
      <c r="J91" s="43">
        <v>160</v>
      </c>
      <c r="K91" s="39" t="s">
        <v>146</v>
      </c>
      <c r="L91" s="105">
        <f t="shared" si="0"/>
        <v>1680</v>
      </c>
      <c r="M91" s="106" t="s">
        <v>165</v>
      </c>
      <c r="N91" s="100">
        <v>19</v>
      </c>
      <c r="O91" s="106">
        <v>1</v>
      </c>
      <c r="P91" s="106" t="s">
        <v>344</v>
      </c>
      <c r="Q91" s="87" t="s">
        <v>166</v>
      </c>
      <c r="R91" s="60" t="s">
        <v>21</v>
      </c>
      <c r="S91" s="188" t="s">
        <v>345</v>
      </c>
    </row>
    <row r="92" spans="1:19" s="68" customFormat="1" ht="19.5" customHeight="1" x14ac:dyDescent="0.25">
      <c r="A92" s="57" t="s">
        <v>147</v>
      </c>
      <c r="B92" s="35">
        <v>626</v>
      </c>
      <c r="C92" s="36">
        <v>5210</v>
      </c>
      <c r="D92" s="35">
        <v>1733</v>
      </c>
      <c r="E92" s="85" t="s">
        <v>229</v>
      </c>
      <c r="F92" s="37" t="s">
        <v>149</v>
      </c>
      <c r="G92" s="61">
        <v>1</v>
      </c>
      <c r="H92" s="38">
        <v>1140</v>
      </c>
      <c r="I92" s="39" t="s">
        <v>32</v>
      </c>
      <c r="J92" s="43">
        <v>160</v>
      </c>
      <c r="K92" s="39" t="s">
        <v>146</v>
      </c>
      <c r="L92" s="105">
        <f t="shared" si="0"/>
        <v>1300</v>
      </c>
      <c r="M92" s="106" t="s">
        <v>165</v>
      </c>
      <c r="N92" s="100">
        <v>19</v>
      </c>
      <c r="O92" s="106">
        <v>3</v>
      </c>
      <c r="P92" s="106" t="s">
        <v>279</v>
      </c>
      <c r="Q92" s="87" t="s">
        <v>166</v>
      </c>
      <c r="R92" s="60" t="s">
        <v>21</v>
      </c>
      <c r="S92" s="188" t="s">
        <v>346</v>
      </c>
    </row>
    <row r="93" spans="1:19" s="68" customFormat="1" ht="19.5" customHeight="1" x14ac:dyDescent="0.25">
      <c r="A93" s="57"/>
      <c r="B93" s="41"/>
      <c r="C93" s="42"/>
      <c r="D93" s="41"/>
      <c r="E93" s="243" t="s">
        <v>21</v>
      </c>
      <c r="F93" s="130"/>
      <c r="G93" s="131"/>
      <c r="H93" s="132">
        <f>SUM(H88:H92)</f>
        <v>5320</v>
      </c>
      <c r="I93" s="132">
        <f t="shared" ref="I93:L93" si="20">SUM(I88:I92)</f>
        <v>0</v>
      </c>
      <c r="J93" s="132">
        <f t="shared" si="20"/>
        <v>872.2</v>
      </c>
      <c r="K93" s="132">
        <f t="shared" si="20"/>
        <v>0</v>
      </c>
      <c r="L93" s="132">
        <f t="shared" si="20"/>
        <v>6192.2</v>
      </c>
      <c r="M93" s="106"/>
      <c r="N93" s="100"/>
      <c r="O93" s="106"/>
      <c r="P93" s="106"/>
      <c r="Q93" s="87"/>
      <c r="R93" s="60"/>
      <c r="S93" s="188"/>
    </row>
    <row r="94" spans="1:19" s="68" customFormat="1" ht="19.5" customHeight="1" x14ac:dyDescent="0.25">
      <c r="A94" s="57" t="s">
        <v>147</v>
      </c>
      <c r="B94" s="35">
        <v>602</v>
      </c>
      <c r="C94" s="36">
        <v>5001</v>
      </c>
      <c r="D94" s="35">
        <v>1672</v>
      </c>
      <c r="E94" s="85" t="s">
        <v>218</v>
      </c>
      <c r="F94" s="37" t="s">
        <v>149</v>
      </c>
      <c r="G94" s="61">
        <v>1</v>
      </c>
      <c r="H94" s="38">
        <v>300</v>
      </c>
      <c r="I94" s="39" t="s">
        <v>32</v>
      </c>
      <c r="J94" s="40">
        <v>160</v>
      </c>
      <c r="K94" s="39" t="s">
        <v>146</v>
      </c>
      <c r="L94" s="105">
        <f t="shared" si="0"/>
        <v>460</v>
      </c>
      <c r="M94" s="106" t="s">
        <v>165</v>
      </c>
      <c r="N94" s="100">
        <v>19</v>
      </c>
      <c r="O94" s="106">
        <v>1</v>
      </c>
      <c r="P94" s="106" t="s">
        <v>355</v>
      </c>
      <c r="Q94" s="87" t="s">
        <v>166</v>
      </c>
      <c r="R94" s="60" t="s">
        <v>219</v>
      </c>
      <c r="S94" s="188" t="s">
        <v>356</v>
      </c>
    </row>
    <row r="95" spans="1:19" s="68" customFormat="1" ht="19.5" customHeight="1" x14ac:dyDescent="0.25">
      <c r="A95" s="57" t="s">
        <v>147</v>
      </c>
      <c r="B95" s="34">
        <v>570</v>
      </c>
      <c r="C95" s="122">
        <v>4826</v>
      </c>
      <c r="D95" s="41">
        <v>1609</v>
      </c>
      <c r="E95" s="37" t="s">
        <v>218</v>
      </c>
      <c r="F95" s="37" t="s">
        <v>149</v>
      </c>
      <c r="G95" s="61">
        <v>1</v>
      </c>
      <c r="H95" s="38">
        <v>600</v>
      </c>
      <c r="I95" s="39" t="s">
        <v>32</v>
      </c>
      <c r="J95" s="43">
        <v>160</v>
      </c>
      <c r="K95" s="39" t="s">
        <v>146</v>
      </c>
      <c r="L95" s="105">
        <f t="shared" ref="L95:L140" si="21">+H95+J95</f>
        <v>760</v>
      </c>
      <c r="M95" s="106" t="s">
        <v>165</v>
      </c>
      <c r="N95" s="100">
        <v>19</v>
      </c>
      <c r="O95" s="106">
        <v>2</v>
      </c>
      <c r="P95" s="106" t="s">
        <v>226</v>
      </c>
      <c r="Q95" s="87" t="s">
        <v>166</v>
      </c>
      <c r="R95" s="60" t="s">
        <v>219</v>
      </c>
      <c r="S95" s="188" t="s">
        <v>357</v>
      </c>
    </row>
    <row r="96" spans="1:19" s="68" customFormat="1" ht="19.5" customHeight="1" x14ac:dyDescent="0.25">
      <c r="A96" s="57" t="s">
        <v>147</v>
      </c>
      <c r="B96" s="35">
        <v>571</v>
      </c>
      <c r="C96" s="36">
        <v>4827</v>
      </c>
      <c r="D96" s="35">
        <v>1609</v>
      </c>
      <c r="E96" s="85" t="s">
        <v>218</v>
      </c>
      <c r="F96" s="37" t="s">
        <v>149</v>
      </c>
      <c r="G96" s="61">
        <v>1</v>
      </c>
      <c r="H96" s="38">
        <v>300</v>
      </c>
      <c r="I96" s="39" t="s">
        <v>32</v>
      </c>
      <c r="J96" s="40">
        <v>160</v>
      </c>
      <c r="K96" s="39" t="s">
        <v>146</v>
      </c>
      <c r="L96" s="105">
        <f t="shared" si="21"/>
        <v>460</v>
      </c>
      <c r="M96" s="106" t="s">
        <v>165</v>
      </c>
      <c r="N96" s="100">
        <v>19</v>
      </c>
      <c r="O96" s="106">
        <v>1</v>
      </c>
      <c r="P96" s="106" t="s">
        <v>342</v>
      </c>
      <c r="Q96" s="87" t="s">
        <v>166</v>
      </c>
      <c r="R96" s="60" t="s">
        <v>219</v>
      </c>
      <c r="S96" s="188" t="s">
        <v>357</v>
      </c>
    </row>
    <row r="97" spans="1:19" s="68" customFormat="1" ht="19.5" customHeight="1" x14ac:dyDescent="0.25">
      <c r="A97" s="57"/>
      <c r="B97" s="35"/>
      <c r="C97" s="36"/>
      <c r="D97" s="35"/>
      <c r="E97" s="243" t="s">
        <v>219</v>
      </c>
      <c r="F97" s="130"/>
      <c r="G97" s="131"/>
      <c r="H97" s="132">
        <f>SUM(H94:H96)</f>
        <v>1200</v>
      </c>
      <c r="I97" s="132">
        <f t="shared" ref="I97:L97" si="22">SUM(I94:I96)</f>
        <v>0</v>
      </c>
      <c r="J97" s="132">
        <f t="shared" si="22"/>
        <v>480</v>
      </c>
      <c r="K97" s="132">
        <f t="shared" si="22"/>
        <v>0</v>
      </c>
      <c r="L97" s="132">
        <f t="shared" si="22"/>
        <v>1680</v>
      </c>
      <c r="M97" s="106"/>
      <c r="N97" s="100"/>
      <c r="O97" s="106"/>
      <c r="P97" s="106"/>
      <c r="Q97" s="87"/>
      <c r="R97" s="60"/>
      <c r="S97" s="188"/>
    </row>
    <row r="98" spans="1:19" s="68" customFormat="1" ht="19.5" customHeight="1" x14ac:dyDescent="0.25">
      <c r="A98" s="57" t="s">
        <v>147</v>
      </c>
      <c r="B98" s="34">
        <v>520</v>
      </c>
      <c r="C98" s="122">
        <v>4314</v>
      </c>
      <c r="D98" s="41">
        <v>1405</v>
      </c>
      <c r="E98" s="85" t="s">
        <v>160</v>
      </c>
      <c r="F98" s="37" t="s">
        <v>149</v>
      </c>
      <c r="G98" s="61">
        <v>1</v>
      </c>
      <c r="H98" s="38">
        <v>600</v>
      </c>
      <c r="I98" s="39" t="s">
        <v>32</v>
      </c>
      <c r="J98" s="43">
        <v>100</v>
      </c>
      <c r="K98" s="39" t="s">
        <v>146</v>
      </c>
      <c r="L98" s="105">
        <f t="shared" si="21"/>
        <v>700</v>
      </c>
      <c r="M98" s="106" t="s">
        <v>165</v>
      </c>
      <c r="N98" s="100">
        <v>19</v>
      </c>
      <c r="O98" s="106">
        <v>2</v>
      </c>
      <c r="P98" s="106" t="s">
        <v>296</v>
      </c>
      <c r="Q98" s="87" t="s">
        <v>168</v>
      </c>
      <c r="R98" s="60" t="s">
        <v>194</v>
      </c>
      <c r="S98" s="188" t="s">
        <v>358</v>
      </c>
    </row>
    <row r="99" spans="1:19" s="68" customFormat="1" ht="19.5" customHeight="1" x14ac:dyDescent="0.25">
      <c r="A99" s="57" t="s">
        <v>147</v>
      </c>
      <c r="B99" s="35">
        <v>627</v>
      </c>
      <c r="C99" s="36">
        <v>5213</v>
      </c>
      <c r="D99" s="35">
        <v>1733</v>
      </c>
      <c r="E99" s="85" t="s">
        <v>160</v>
      </c>
      <c r="F99" s="37" t="s">
        <v>149</v>
      </c>
      <c r="G99" s="61">
        <v>1</v>
      </c>
      <c r="H99" s="38">
        <v>600</v>
      </c>
      <c r="I99" s="39" t="s">
        <v>32</v>
      </c>
      <c r="J99" s="40">
        <v>160</v>
      </c>
      <c r="K99" s="39" t="s">
        <v>146</v>
      </c>
      <c r="L99" s="105">
        <f t="shared" si="21"/>
        <v>760</v>
      </c>
      <c r="M99" s="106" t="s">
        <v>165</v>
      </c>
      <c r="N99" s="100">
        <v>19</v>
      </c>
      <c r="O99" s="106">
        <v>2</v>
      </c>
      <c r="P99" s="106" t="s">
        <v>359</v>
      </c>
      <c r="Q99" s="87" t="s">
        <v>166</v>
      </c>
      <c r="R99" s="60" t="s">
        <v>194</v>
      </c>
      <c r="S99" s="188" t="s">
        <v>360</v>
      </c>
    </row>
    <row r="100" spans="1:19" s="68" customFormat="1" ht="19.5" customHeight="1" x14ac:dyDescent="0.25">
      <c r="A100" s="57"/>
      <c r="B100" s="35"/>
      <c r="C100" s="36"/>
      <c r="D100" s="35"/>
      <c r="E100" s="243" t="s">
        <v>194</v>
      </c>
      <c r="F100" s="130"/>
      <c r="G100" s="131"/>
      <c r="H100" s="132">
        <f>SUM(H98:H99)</f>
        <v>1200</v>
      </c>
      <c r="I100" s="132">
        <f t="shared" ref="I100:L100" si="23">SUM(I98:I99)</f>
        <v>0</v>
      </c>
      <c r="J100" s="132">
        <f t="shared" si="23"/>
        <v>260</v>
      </c>
      <c r="K100" s="132">
        <f t="shared" si="23"/>
        <v>0</v>
      </c>
      <c r="L100" s="132">
        <f t="shared" si="23"/>
        <v>1460</v>
      </c>
      <c r="M100" s="106"/>
      <c r="N100" s="100"/>
      <c r="O100" s="106"/>
      <c r="P100" s="106"/>
      <c r="Q100" s="87"/>
      <c r="R100" s="60"/>
      <c r="S100" s="188"/>
    </row>
    <row r="101" spans="1:19" s="68" customFormat="1" ht="19.5" customHeight="1" x14ac:dyDescent="0.25">
      <c r="A101" s="57" t="s">
        <v>147</v>
      </c>
      <c r="B101" s="35">
        <v>601</v>
      </c>
      <c r="C101" s="36">
        <v>4999</v>
      </c>
      <c r="D101" s="35">
        <v>1672</v>
      </c>
      <c r="E101" s="85" t="s">
        <v>157</v>
      </c>
      <c r="F101" s="37" t="s">
        <v>149</v>
      </c>
      <c r="G101" s="61">
        <v>1</v>
      </c>
      <c r="H101" s="38">
        <v>300</v>
      </c>
      <c r="I101" s="39" t="s">
        <v>32</v>
      </c>
      <c r="J101" s="43">
        <v>160</v>
      </c>
      <c r="K101" s="39" t="s">
        <v>146</v>
      </c>
      <c r="L101" s="105">
        <f t="shared" si="21"/>
        <v>460</v>
      </c>
      <c r="M101" s="106" t="s">
        <v>165</v>
      </c>
      <c r="N101" s="100">
        <v>21</v>
      </c>
      <c r="O101" s="106">
        <v>1</v>
      </c>
      <c r="P101" s="106" t="s">
        <v>361</v>
      </c>
      <c r="Q101" s="87" t="s">
        <v>166</v>
      </c>
      <c r="R101" s="60" t="s">
        <v>362</v>
      </c>
      <c r="S101" s="73" t="s">
        <v>363</v>
      </c>
    </row>
    <row r="102" spans="1:19" s="68" customFormat="1" ht="19.5" customHeight="1" x14ac:dyDescent="0.25">
      <c r="A102" s="57"/>
      <c r="B102" s="35"/>
      <c r="C102" s="36"/>
      <c r="D102" s="35"/>
      <c r="E102" s="243" t="s">
        <v>362</v>
      </c>
      <c r="F102" s="130"/>
      <c r="G102" s="131"/>
      <c r="H102" s="132">
        <f>SUM(H101)</f>
        <v>300</v>
      </c>
      <c r="I102" s="132">
        <f t="shared" ref="I102:L102" si="24">SUM(I101)</f>
        <v>0</v>
      </c>
      <c r="J102" s="132">
        <f t="shared" si="24"/>
        <v>160</v>
      </c>
      <c r="K102" s="132">
        <f t="shared" si="24"/>
        <v>0</v>
      </c>
      <c r="L102" s="132">
        <f t="shared" si="24"/>
        <v>460</v>
      </c>
      <c r="M102" s="106"/>
      <c r="N102" s="100"/>
      <c r="O102" s="106"/>
      <c r="P102" s="106"/>
      <c r="Q102" s="87"/>
      <c r="R102" s="60"/>
      <c r="S102" s="73"/>
    </row>
    <row r="103" spans="1:19" s="68" customFormat="1" ht="19.5" customHeight="1" x14ac:dyDescent="0.25">
      <c r="A103" s="57" t="s">
        <v>147</v>
      </c>
      <c r="B103" s="35">
        <v>526</v>
      </c>
      <c r="C103" s="36">
        <v>4356</v>
      </c>
      <c r="D103" s="35">
        <v>1435</v>
      </c>
      <c r="E103" s="85" t="s">
        <v>364</v>
      </c>
      <c r="F103" s="37" t="s">
        <v>149</v>
      </c>
      <c r="G103" s="61">
        <v>1</v>
      </c>
      <c r="H103" s="38">
        <v>728</v>
      </c>
      <c r="I103" s="39" t="s">
        <v>32</v>
      </c>
      <c r="J103" s="40">
        <v>20</v>
      </c>
      <c r="K103" s="39" t="s">
        <v>146</v>
      </c>
      <c r="L103" s="105">
        <f t="shared" si="21"/>
        <v>748</v>
      </c>
      <c r="M103" s="106" t="s">
        <v>165</v>
      </c>
      <c r="N103" s="100">
        <v>21</v>
      </c>
      <c r="O103" s="106">
        <v>4</v>
      </c>
      <c r="P103" s="106" t="s">
        <v>365</v>
      </c>
      <c r="Q103" s="87" t="s">
        <v>231</v>
      </c>
      <c r="R103" s="60" t="s">
        <v>370</v>
      </c>
      <c r="S103" s="188" t="s">
        <v>366</v>
      </c>
    </row>
    <row r="104" spans="1:19" s="68" customFormat="1" ht="19.5" customHeight="1" x14ac:dyDescent="0.25">
      <c r="A104" s="57" t="s">
        <v>147</v>
      </c>
      <c r="B104" s="41">
        <v>595</v>
      </c>
      <c r="C104" s="42">
        <v>4983</v>
      </c>
      <c r="D104" s="41">
        <v>1667</v>
      </c>
      <c r="E104" s="37" t="s">
        <v>364</v>
      </c>
      <c r="F104" s="37" t="s">
        <v>149</v>
      </c>
      <c r="G104" s="61">
        <v>1</v>
      </c>
      <c r="H104" s="38">
        <v>182</v>
      </c>
      <c r="I104" s="39" t="s">
        <v>32</v>
      </c>
      <c r="J104" s="40">
        <v>0</v>
      </c>
      <c r="K104" s="39" t="s">
        <v>146</v>
      </c>
      <c r="L104" s="105">
        <f t="shared" si="21"/>
        <v>182</v>
      </c>
      <c r="M104" s="106" t="s">
        <v>165</v>
      </c>
      <c r="N104" s="100">
        <v>21</v>
      </c>
      <c r="O104" s="106">
        <v>1</v>
      </c>
      <c r="P104" s="106" t="s">
        <v>365</v>
      </c>
      <c r="Q104" s="87" t="s">
        <v>231</v>
      </c>
      <c r="R104" s="60" t="s">
        <v>370</v>
      </c>
      <c r="S104" s="188" t="s">
        <v>367</v>
      </c>
    </row>
    <row r="105" spans="1:19" s="68" customFormat="1" ht="19.5" customHeight="1" x14ac:dyDescent="0.25">
      <c r="A105" s="57" t="s">
        <v>147</v>
      </c>
      <c r="B105" s="35">
        <v>596</v>
      </c>
      <c r="C105" s="36">
        <v>4984</v>
      </c>
      <c r="D105" s="35">
        <v>1667</v>
      </c>
      <c r="E105" s="37" t="s">
        <v>368</v>
      </c>
      <c r="F105" s="37" t="s">
        <v>149</v>
      </c>
      <c r="G105" s="61">
        <v>1</v>
      </c>
      <c r="H105" s="38">
        <v>210</v>
      </c>
      <c r="I105" s="39" t="s">
        <v>32</v>
      </c>
      <c r="J105" s="40">
        <v>0</v>
      </c>
      <c r="K105" s="39" t="s">
        <v>146</v>
      </c>
      <c r="L105" s="105">
        <f t="shared" si="21"/>
        <v>210</v>
      </c>
      <c r="M105" s="106" t="s">
        <v>165</v>
      </c>
      <c r="N105" s="100">
        <v>21</v>
      </c>
      <c r="O105" s="106">
        <v>1</v>
      </c>
      <c r="P105" s="106" t="s">
        <v>369</v>
      </c>
      <c r="Q105" s="87" t="s">
        <v>231</v>
      </c>
      <c r="R105" s="60" t="s">
        <v>370</v>
      </c>
      <c r="S105" s="188" t="s">
        <v>371</v>
      </c>
    </row>
    <row r="106" spans="1:19" s="68" customFormat="1" ht="19.5" customHeight="1" x14ac:dyDescent="0.25">
      <c r="A106" s="57" t="s">
        <v>147</v>
      </c>
      <c r="B106" s="41">
        <v>529</v>
      </c>
      <c r="C106" s="42">
        <v>4359</v>
      </c>
      <c r="D106" s="41">
        <v>1435</v>
      </c>
      <c r="E106" s="37" t="s">
        <v>368</v>
      </c>
      <c r="F106" s="37" t="s">
        <v>149</v>
      </c>
      <c r="G106" s="61">
        <v>1</v>
      </c>
      <c r="H106" s="38">
        <v>840</v>
      </c>
      <c r="I106" s="39" t="s">
        <v>32</v>
      </c>
      <c r="J106" s="43">
        <v>20</v>
      </c>
      <c r="K106" s="39" t="s">
        <v>146</v>
      </c>
      <c r="L106" s="105">
        <f t="shared" si="21"/>
        <v>860</v>
      </c>
      <c r="M106" s="106" t="s">
        <v>165</v>
      </c>
      <c r="N106" s="100">
        <v>21</v>
      </c>
      <c r="O106" s="106">
        <v>4</v>
      </c>
      <c r="P106" s="106" t="s">
        <v>365</v>
      </c>
      <c r="Q106" s="87" t="s">
        <v>231</v>
      </c>
      <c r="R106" s="60" t="s">
        <v>370</v>
      </c>
      <c r="S106" s="188" t="s">
        <v>366</v>
      </c>
    </row>
    <row r="107" spans="1:19" s="68" customFormat="1" ht="19.5" customHeight="1" x14ac:dyDescent="0.25">
      <c r="A107" s="57"/>
      <c r="B107" s="41"/>
      <c r="C107" s="42"/>
      <c r="D107" s="41"/>
      <c r="E107" s="243" t="s">
        <v>370</v>
      </c>
      <c r="F107" s="130"/>
      <c r="G107" s="131"/>
      <c r="H107" s="132">
        <f>SUM(H103:H106)</f>
        <v>1960</v>
      </c>
      <c r="I107" s="132">
        <f t="shared" ref="I107:L107" si="25">SUM(I103:I106)</f>
        <v>0</v>
      </c>
      <c r="J107" s="132">
        <f t="shared" si="25"/>
        <v>40</v>
      </c>
      <c r="K107" s="132">
        <f t="shared" si="25"/>
        <v>0</v>
      </c>
      <c r="L107" s="132">
        <f t="shared" si="25"/>
        <v>2000</v>
      </c>
      <c r="M107" s="106"/>
      <c r="N107" s="100"/>
      <c r="O107" s="106"/>
      <c r="P107" s="106"/>
      <c r="Q107" s="87"/>
      <c r="R107" s="60"/>
      <c r="S107" s="188"/>
    </row>
    <row r="108" spans="1:19" s="68" customFormat="1" ht="19.5" customHeight="1" x14ac:dyDescent="0.25">
      <c r="A108" s="57" t="s">
        <v>147</v>
      </c>
      <c r="B108" s="35">
        <v>592</v>
      </c>
      <c r="C108" s="36">
        <v>4980</v>
      </c>
      <c r="D108" s="35">
        <v>1667</v>
      </c>
      <c r="E108" s="85" t="s">
        <v>372</v>
      </c>
      <c r="F108" s="37" t="s">
        <v>149</v>
      </c>
      <c r="G108" s="61">
        <v>1</v>
      </c>
      <c r="H108" s="38">
        <v>364</v>
      </c>
      <c r="I108" s="39" t="s">
        <v>32</v>
      </c>
      <c r="J108" s="40">
        <v>20</v>
      </c>
      <c r="K108" s="39" t="s">
        <v>146</v>
      </c>
      <c r="L108" s="105">
        <f t="shared" si="21"/>
        <v>384</v>
      </c>
      <c r="M108" s="106" t="s">
        <v>165</v>
      </c>
      <c r="N108" s="100">
        <v>21</v>
      </c>
      <c r="O108" s="106">
        <v>2</v>
      </c>
      <c r="P108" s="106" t="s">
        <v>373</v>
      </c>
      <c r="Q108" s="87" t="s">
        <v>170</v>
      </c>
      <c r="R108" s="60" t="s">
        <v>29</v>
      </c>
      <c r="S108" s="188" t="s">
        <v>374</v>
      </c>
    </row>
    <row r="109" spans="1:19" s="68" customFormat="1" ht="19.5" customHeight="1" x14ac:dyDescent="0.25">
      <c r="A109" s="57" t="s">
        <v>147</v>
      </c>
      <c r="B109" s="34">
        <v>594</v>
      </c>
      <c r="C109" s="122">
        <v>4982</v>
      </c>
      <c r="D109" s="41">
        <v>1667</v>
      </c>
      <c r="E109" s="85" t="s">
        <v>372</v>
      </c>
      <c r="F109" s="37" t="s">
        <v>149</v>
      </c>
      <c r="G109" s="61">
        <v>1</v>
      </c>
      <c r="H109" s="38">
        <v>182</v>
      </c>
      <c r="I109" s="39" t="s">
        <v>32</v>
      </c>
      <c r="J109" s="40">
        <v>0</v>
      </c>
      <c r="K109" s="39" t="s">
        <v>146</v>
      </c>
      <c r="L109" s="105">
        <f t="shared" si="21"/>
        <v>182</v>
      </c>
      <c r="M109" s="106" t="s">
        <v>165</v>
      </c>
      <c r="N109" s="100">
        <v>21</v>
      </c>
      <c r="O109" s="106">
        <v>1</v>
      </c>
      <c r="P109" s="106" t="s">
        <v>365</v>
      </c>
      <c r="Q109" s="87" t="s">
        <v>231</v>
      </c>
      <c r="R109" s="60" t="s">
        <v>29</v>
      </c>
      <c r="S109" s="188" t="s">
        <v>367</v>
      </c>
    </row>
    <row r="110" spans="1:19" s="68" customFormat="1" ht="19.5" customHeight="1" x14ac:dyDescent="0.25">
      <c r="A110" s="57" t="s">
        <v>147</v>
      </c>
      <c r="B110" s="41">
        <v>527</v>
      </c>
      <c r="C110" s="42">
        <v>4357</v>
      </c>
      <c r="D110" s="41">
        <v>1435</v>
      </c>
      <c r="E110" s="37" t="s">
        <v>372</v>
      </c>
      <c r="F110" s="37" t="s">
        <v>149</v>
      </c>
      <c r="G110" s="61">
        <v>1</v>
      </c>
      <c r="H110" s="38">
        <v>728</v>
      </c>
      <c r="I110" s="39" t="s">
        <v>32</v>
      </c>
      <c r="J110" s="43">
        <v>20</v>
      </c>
      <c r="K110" s="39" t="s">
        <v>146</v>
      </c>
      <c r="L110" s="105">
        <f t="shared" si="21"/>
        <v>748</v>
      </c>
      <c r="M110" s="106" t="s">
        <v>165</v>
      </c>
      <c r="N110" s="100">
        <v>21</v>
      </c>
      <c r="O110" s="106">
        <v>4</v>
      </c>
      <c r="P110" s="106" t="s">
        <v>365</v>
      </c>
      <c r="Q110" s="87" t="s">
        <v>231</v>
      </c>
      <c r="R110" s="60" t="s">
        <v>29</v>
      </c>
      <c r="S110" s="188" t="s">
        <v>366</v>
      </c>
    </row>
    <row r="111" spans="1:19" s="68" customFormat="1" ht="19.5" customHeight="1" x14ac:dyDescent="0.25">
      <c r="A111" s="57" t="s">
        <v>147</v>
      </c>
      <c r="B111" s="34">
        <v>591</v>
      </c>
      <c r="C111" s="122">
        <v>4979</v>
      </c>
      <c r="D111" s="41">
        <v>1667</v>
      </c>
      <c r="E111" s="85" t="s">
        <v>375</v>
      </c>
      <c r="F111" s="37" t="s">
        <v>149</v>
      </c>
      <c r="G111" s="61">
        <v>1</v>
      </c>
      <c r="H111" s="38">
        <v>364</v>
      </c>
      <c r="I111" s="39" t="s">
        <v>32</v>
      </c>
      <c r="J111" s="40">
        <v>20</v>
      </c>
      <c r="K111" s="39" t="s">
        <v>146</v>
      </c>
      <c r="L111" s="105">
        <f t="shared" si="21"/>
        <v>384</v>
      </c>
      <c r="M111" s="106" t="s">
        <v>165</v>
      </c>
      <c r="N111" s="100">
        <v>21</v>
      </c>
      <c r="O111" s="106">
        <v>2</v>
      </c>
      <c r="P111" s="106" t="s">
        <v>373</v>
      </c>
      <c r="Q111" s="87" t="s">
        <v>170</v>
      </c>
      <c r="R111" s="60" t="s">
        <v>29</v>
      </c>
      <c r="S111" s="188" t="s">
        <v>374</v>
      </c>
    </row>
    <row r="112" spans="1:19" s="68" customFormat="1" ht="19.5" customHeight="1" x14ac:dyDescent="0.25">
      <c r="A112" s="57" t="s">
        <v>147</v>
      </c>
      <c r="B112" s="41">
        <v>536</v>
      </c>
      <c r="C112" s="42">
        <v>4364</v>
      </c>
      <c r="D112" s="41">
        <v>1435</v>
      </c>
      <c r="E112" s="37" t="s">
        <v>376</v>
      </c>
      <c r="F112" s="37" t="s">
        <v>149</v>
      </c>
      <c r="G112" s="61">
        <v>1</v>
      </c>
      <c r="H112" s="38">
        <v>546</v>
      </c>
      <c r="I112" s="39" t="s">
        <v>32</v>
      </c>
      <c r="J112" s="43">
        <v>20</v>
      </c>
      <c r="K112" s="39" t="s">
        <v>146</v>
      </c>
      <c r="L112" s="105">
        <f t="shared" si="21"/>
        <v>566</v>
      </c>
      <c r="M112" s="106" t="s">
        <v>165</v>
      </c>
      <c r="N112" s="100">
        <v>21</v>
      </c>
      <c r="O112" s="106">
        <v>3</v>
      </c>
      <c r="P112" s="106" t="s">
        <v>377</v>
      </c>
      <c r="Q112" s="87" t="s">
        <v>231</v>
      </c>
      <c r="R112" s="60" t="s">
        <v>29</v>
      </c>
      <c r="S112" s="188" t="s">
        <v>378</v>
      </c>
    </row>
    <row r="113" spans="1:19" s="68" customFormat="1" ht="19.5" customHeight="1" x14ac:dyDescent="0.25">
      <c r="A113" s="57" t="s">
        <v>147</v>
      </c>
      <c r="B113" s="35">
        <v>593</v>
      </c>
      <c r="C113" s="36">
        <v>4981</v>
      </c>
      <c r="D113" s="35">
        <v>1667</v>
      </c>
      <c r="E113" s="85" t="s">
        <v>379</v>
      </c>
      <c r="F113" s="37" t="s">
        <v>149</v>
      </c>
      <c r="G113" s="61">
        <v>1</v>
      </c>
      <c r="H113" s="38">
        <v>182</v>
      </c>
      <c r="I113" s="39" t="s">
        <v>32</v>
      </c>
      <c r="J113" s="43">
        <v>0</v>
      </c>
      <c r="K113" s="39" t="s">
        <v>146</v>
      </c>
      <c r="L113" s="105">
        <f t="shared" si="21"/>
        <v>182</v>
      </c>
      <c r="M113" s="106" t="s">
        <v>165</v>
      </c>
      <c r="N113" s="100">
        <v>21</v>
      </c>
      <c r="O113" s="106">
        <v>1</v>
      </c>
      <c r="P113" s="106" t="s">
        <v>369</v>
      </c>
      <c r="Q113" s="87" t="s">
        <v>231</v>
      </c>
      <c r="R113" s="60" t="s">
        <v>29</v>
      </c>
      <c r="S113" s="188" t="s">
        <v>367</v>
      </c>
    </row>
    <row r="114" spans="1:19" s="68" customFormat="1" ht="19.5" customHeight="1" x14ac:dyDescent="0.25">
      <c r="A114" s="57" t="s">
        <v>147</v>
      </c>
      <c r="B114" s="41">
        <v>528</v>
      </c>
      <c r="C114" s="42">
        <v>4358</v>
      </c>
      <c r="D114" s="41">
        <v>1435</v>
      </c>
      <c r="E114" s="37" t="s">
        <v>379</v>
      </c>
      <c r="F114" s="37" t="s">
        <v>149</v>
      </c>
      <c r="G114" s="61">
        <v>1</v>
      </c>
      <c r="H114" s="38">
        <v>728</v>
      </c>
      <c r="I114" s="39" t="s">
        <v>32</v>
      </c>
      <c r="J114" s="43">
        <v>20</v>
      </c>
      <c r="K114" s="39" t="s">
        <v>146</v>
      </c>
      <c r="L114" s="105">
        <f t="shared" si="21"/>
        <v>748</v>
      </c>
      <c r="M114" s="106" t="s">
        <v>165</v>
      </c>
      <c r="N114" s="100">
        <v>21</v>
      </c>
      <c r="O114" s="106">
        <v>4</v>
      </c>
      <c r="P114" s="106" t="s">
        <v>365</v>
      </c>
      <c r="Q114" s="87" t="s">
        <v>231</v>
      </c>
      <c r="R114" s="60" t="s">
        <v>29</v>
      </c>
      <c r="S114" s="188" t="s">
        <v>366</v>
      </c>
    </row>
    <row r="115" spans="1:19" s="68" customFormat="1" ht="19.5" customHeight="1" x14ac:dyDescent="0.25">
      <c r="A115" s="57" t="s">
        <v>147</v>
      </c>
      <c r="B115" s="41">
        <v>535</v>
      </c>
      <c r="C115" s="42">
        <v>4363</v>
      </c>
      <c r="D115" s="41">
        <v>1435</v>
      </c>
      <c r="E115" s="37" t="s">
        <v>154</v>
      </c>
      <c r="F115" s="37" t="s">
        <v>149</v>
      </c>
      <c r="G115" s="61">
        <v>1</v>
      </c>
      <c r="H115" s="38">
        <v>630</v>
      </c>
      <c r="I115" s="39" t="s">
        <v>32</v>
      </c>
      <c r="J115" s="43">
        <v>20</v>
      </c>
      <c r="K115" s="39" t="s">
        <v>146</v>
      </c>
      <c r="L115" s="105">
        <f t="shared" si="21"/>
        <v>650</v>
      </c>
      <c r="M115" s="106" t="s">
        <v>165</v>
      </c>
      <c r="N115" s="100">
        <v>21</v>
      </c>
      <c r="O115" s="106">
        <v>3</v>
      </c>
      <c r="P115" s="106" t="s">
        <v>377</v>
      </c>
      <c r="Q115" s="87" t="s">
        <v>231</v>
      </c>
      <c r="R115" s="60" t="s">
        <v>29</v>
      </c>
      <c r="S115" s="188" t="s">
        <v>378</v>
      </c>
    </row>
    <row r="116" spans="1:19" s="68" customFormat="1" ht="19.5" customHeight="1" x14ac:dyDescent="0.25">
      <c r="A116" s="57"/>
      <c r="B116" s="41"/>
      <c r="C116" s="42"/>
      <c r="D116" s="41"/>
      <c r="E116" s="243" t="s">
        <v>29</v>
      </c>
      <c r="F116" s="130"/>
      <c r="G116" s="131"/>
      <c r="H116" s="132">
        <f>SUM(H108:H115)</f>
        <v>3724</v>
      </c>
      <c r="I116" s="132">
        <f t="shared" ref="I116:L116" si="26">SUM(I108:I115)</f>
        <v>0</v>
      </c>
      <c r="J116" s="132">
        <f t="shared" si="26"/>
        <v>120</v>
      </c>
      <c r="K116" s="132">
        <f t="shared" si="26"/>
        <v>0</v>
      </c>
      <c r="L116" s="132">
        <f t="shared" si="26"/>
        <v>3844</v>
      </c>
      <c r="M116" s="106"/>
      <c r="N116" s="100"/>
      <c r="O116" s="106"/>
      <c r="P116" s="106"/>
      <c r="Q116" s="87"/>
      <c r="R116" s="60"/>
      <c r="S116" s="188"/>
    </row>
    <row r="117" spans="1:19" s="68" customFormat="1" ht="19.5" customHeight="1" x14ac:dyDescent="0.25">
      <c r="A117" s="57" t="s">
        <v>147</v>
      </c>
      <c r="B117" s="41">
        <v>609</v>
      </c>
      <c r="C117" s="42">
        <v>5121</v>
      </c>
      <c r="D117" s="41">
        <v>1704</v>
      </c>
      <c r="E117" s="37" t="s">
        <v>148</v>
      </c>
      <c r="F117" s="37" t="s">
        <v>149</v>
      </c>
      <c r="G117" s="61">
        <v>1</v>
      </c>
      <c r="H117" s="38">
        <v>300</v>
      </c>
      <c r="I117" s="39" t="s">
        <v>32</v>
      </c>
      <c r="J117" s="43">
        <v>160</v>
      </c>
      <c r="K117" s="39" t="s">
        <v>146</v>
      </c>
      <c r="L117" s="105">
        <f t="shared" si="21"/>
        <v>460</v>
      </c>
      <c r="M117" s="106" t="s">
        <v>165</v>
      </c>
      <c r="N117" s="100">
        <v>21</v>
      </c>
      <c r="O117" s="106">
        <v>1</v>
      </c>
      <c r="P117" s="106" t="s">
        <v>325</v>
      </c>
      <c r="Q117" s="87" t="s">
        <v>166</v>
      </c>
      <c r="R117" s="60" t="s">
        <v>167</v>
      </c>
      <c r="S117" s="188" t="s">
        <v>380</v>
      </c>
    </row>
    <row r="118" spans="1:19" s="68" customFormat="1" ht="19.5" customHeight="1" x14ac:dyDescent="0.25">
      <c r="A118" s="57"/>
      <c r="B118" s="41"/>
      <c r="C118" s="42"/>
      <c r="D118" s="41"/>
      <c r="E118" s="243" t="s">
        <v>167</v>
      </c>
      <c r="F118" s="130"/>
      <c r="G118" s="131"/>
      <c r="H118" s="132">
        <f>SUM(H117)</f>
        <v>300</v>
      </c>
      <c r="I118" s="132">
        <f t="shared" ref="I118:L118" si="27">SUM(I117)</f>
        <v>0</v>
      </c>
      <c r="J118" s="132">
        <f t="shared" si="27"/>
        <v>160</v>
      </c>
      <c r="K118" s="132">
        <f t="shared" si="27"/>
        <v>0</v>
      </c>
      <c r="L118" s="132">
        <f t="shared" si="27"/>
        <v>460</v>
      </c>
      <c r="M118" s="106"/>
      <c r="N118" s="100"/>
      <c r="O118" s="106"/>
      <c r="P118" s="106"/>
      <c r="Q118" s="87"/>
      <c r="R118" s="60"/>
      <c r="S118" s="188"/>
    </row>
    <row r="119" spans="1:19" s="68" customFormat="1" ht="19.5" customHeight="1" x14ac:dyDescent="0.25">
      <c r="A119" s="57" t="s">
        <v>147</v>
      </c>
      <c r="B119" s="35">
        <v>567</v>
      </c>
      <c r="C119" s="36">
        <v>4823</v>
      </c>
      <c r="D119" s="35">
        <v>1604</v>
      </c>
      <c r="E119" s="85" t="s">
        <v>383</v>
      </c>
      <c r="F119" s="37" t="s">
        <v>149</v>
      </c>
      <c r="G119" s="61">
        <v>58</v>
      </c>
      <c r="H119" s="38">
        <v>910</v>
      </c>
      <c r="I119" s="39" t="s">
        <v>32</v>
      </c>
      <c r="J119" s="40">
        <v>60</v>
      </c>
      <c r="K119" s="39" t="s">
        <v>146</v>
      </c>
      <c r="L119" s="105">
        <f t="shared" si="21"/>
        <v>970</v>
      </c>
      <c r="M119" s="106" t="s">
        <v>165</v>
      </c>
      <c r="N119" s="100">
        <v>21</v>
      </c>
      <c r="O119" s="106">
        <v>5</v>
      </c>
      <c r="P119" s="106" t="s">
        <v>384</v>
      </c>
      <c r="Q119" s="87" t="s">
        <v>171</v>
      </c>
      <c r="R119" s="60" t="s">
        <v>189</v>
      </c>
      <c r="S119" s="188" t="s">
        <v>385</v>
      </c>
    </row>
    <row r="120" spans="1:19" s="68" customFormat="1" ht="19.5" customHeight="1" x14ac:dyDescent="0.25">
      <c r="A120" s="57" t="s">
        <v>147</v>
      </c>
      <c r="B120" s="35">
        <v>588</v>
      </c>
      <c r="C120" s="36">
        <v>4976</v>
      </c>
      <c r="D120" s="35">
        <v>1667</v>
      </c>
      <c r="E120" s="85" t="s">
        <v>386</v>
      </c>
      <c r="F120" s="37" t="s">
        <v>149</v>
      </c>
      <c r="G120" s="61">
        <v>58</v>
      </c>
      <c r="H120" s="38">
        <v>420</v>
      </c>
      <c r="I120" s="39" t="s">
        <v>32</v>
      </c>
      <c r="J120" s="43">
        <v>60</v>
      </c>
      <c r="K120" s="39" t="s">
        <v>146</v>
      </c>
      <c r="L120" s="105">
        <f t="shared" si="21"/>
        <v>480</v>
      </c>
      <c r="M120" s="106" t="s">
        <v>165</v>
      </c>
      <c r="N120" s="100">
        <v>21</v>
      </c>
      <c r="O120" s="106">
        <v>2</v>
      </c>
      <c r="P120" s="106" t="s">
        <v>325</v>
      </c>
      <c r="Q120" s="87" t="s">
        <v>171</v>
      </c>
      <c r="R120" s="60" t="s">
        <v>189</v>
      </c>
      <c r="S120" s="188" t="s">
        <v>387</v>
      </c>
    </row>
    <row r="121" spans="1:19" s="68" customFormat="1" ht="19.5" customHeight="1" x14ac:dyDescent="0.25">
      <c r="A121" s="57" t="s">
        <v>147</v>
      </c>
      <c r="B121" s="35">
        <v>568</v>
      </c>
      <c r="C121" s="36">
        <v>4824</v>
      </c>
      <c r="D121" s="35">
        <v>1604</v>
      </c>
      <c r="E121" s="85" t="s">
        <v>388</v>
      </c>
      <c r="F121" s="37" t="s">
        <v>149</v>
      </c>
      <c r="G121" s="61">
        <v>58</v>
      </c>
      <c r="H121" s="38">
        <v>910</v>
      </c>
      <c r="I121" s="39" t="s">
        <v>32</v>
      </c>
      <c r="J121" s="40">
        <v>60</v>
      </c>
      <c r="K121" s="39" t="s">
        <v>146</v>
      </c>
      <c r="L121" s="105">
        <f t="shared" si="21"/>
        <v>970</v>
      </c>
      <c r="M121" s="106" t="s">
        <v>165</v>
      </c>
      <c r="N121" s="100">
        <v>21</v>
      </c>
      <c r="O121" s="106">
        <v>5</v>
      </c>
      <c r="P121" s="106" t="s">
        <v>384</v>
      </c>
      <c r="Q121" s="87" t="s">
        <v>171</v>
      </c>
      <c r="R121" s="60" t="s">
        <v>189</v>
      </c>
      <c r="S121" s="188" t="s">
        <v>385</v>
      </c>
    </row>
    <row r="122" spans="1:19" s="68" customFormat="1" ht="19.5" customHeight="1" x14ac:dyDescent="0.25">
      <c r="A122" s="57" t="s">
        <v>147</v>
      </c>
      <c r="B122" s="35">
        <v>569</v>
      </c>
      <c r="C122" s="36">
        <v>4825</v>
      </c>
      <c r="D122" s="35">
        <v>1604</v>
      </c>
      <c r="E122" s="85" t="s">
        <v>389</v>
      </c>
      <c r="F122" s="37" t="s">
        <v>149</v>
      </c>
      <c r="G122" s="61">
        <v>58</v>
      </c>
      <c r="H122" s="38">
        <v>910</v>
      </c>
      <c r="I122" s="39" t="s">
        <v>32</v>
      </c>
      <c r="J122" s="43">
        <v>60</v>
      </c>
      <c r="K122" s="39" t="s">
        <v>146</v>
      </c>
      <c r="L122" s="105">
        <f t="shared" si="21"/>
        <v>970</v>
      </c>
      <c r="M122" s="106" t="s">
        <v>165</v>
      </c>
      <c r="N122" s="100">
        <v>21</v>
      </c>
      <c r="O122" s="106">
        <v>5</v>
      </c>
      <c r="P122" s="106" t="s">
        <v>384</v>
      </c>
      <c r="Q122" s="87" t="s">
        <v>171</v>
      </c>
      <c r="R122" s="60" t="s">
        <v>189</v>
      </c>
      <c r="S122" s="188" t="s">
        <v>385</v>
      </c>
    </row>
    <row r="123" spans="1:19" s="68" customFormat="1" ht="19.5" customHeight="1" x14ac:dyDescent="0.25">
      <c r="A123" s="57" t="s">
        <v>147</v>
      </c>
      <c r="B123" s="35">
        <v>566</v>
      </c>
      <c r="C123" s="36">
        <v>4822</v>
      </c>
      <c r="D123" s="35">
        <v>1604</v>
      </c>
      <c r="E123" s="37" t="s">
        <v>390</v>
      </c>
      <c r="F123" s="37" t="s">
        <v>149</v>
      </c>
      <c r="G123" s="61">
        <v>58</v>
      </c>
      <c r="H123" s="38">
        <v>910</v>
      </c>
      <c r="I123" s="39" t="s">
        <v>32</v>
      </c>
      <c r="J123" s="43">
        <v>60</v>
      </c>
      <c r="K123" s="39" t="s">
        <v>146</v>
      </c>
      <c r="L123" s="105">
        <f t="shared" si="21"/>
        <v>970</v>
      </c>
      <c r="M123" s="106" t="s">
        <v>165</v>
      </c>
      <c r="N123" s="100">
        <v>21</v>
      </c>
      <c r="O123" s="106">
        <v>5</v>
      </c>
      <c r="P123" s="106" t="s">
        <v>384</v>
      </c>
      <c r="Q123" s="87" t="s">
        <v>171</v>
      </c>
      <c r="R123" s="60" t="s">
        <v>189</v>
      </c>
      <c r="S123" s="188" t="s">
        <v>385</v>
      </c>
    </row>
    <row r="124" spans="1:19" s="68" customFormat="1" ht="19.5" customHeight="1" x14ac:dyDescent="0.25">
      <c r="A124" s="57"/>
      <c r="B124" s="35"/>
      <c r="C124" s="36"/>
      <c r="D124" s="35"/>
      <c r="E124" s="243" t="s">
        <v>189</v>
      </c>
      <c r="F124" s="130"/>
      <c r="G124" s="131"/>
      <c r="H124" s="132">
        <f>SUM(H119:H123)</f>
        <v>4060</v>
      </c>
      <c r="I124" s="132">
        <f t="shared" ref="I124:L124" si="28">SUM(I119:I123)</f>
        <v>0</v>
      </c>
      <c r="J124" s="132">
        <f t="shared" si="28"/>
        <v>300</v>
      </c>
      <c r="K124" s="132">
        <f t="shared" si="28"/>
        <v>0</v>
      </c>
      <c r="L124" s="132">
        <f t="shared" si="28"/>
        <v>4360</v>
      </c>
      <c r="M124" s="106"/>
      <c r="N124" s="100"/>
      <c r="O124" s="106"/>
      <c r="P124" s="106"/>
      <c r="Q124" s="87"/>
      <c r="R124" s="60"/>
      <c r="S124" s="188"/>
    </row>
    <row r="125" spans="1:19" s="68" customFormat="1" ht="19.5" customHeight="1" x14ac:dyDescent="0.25">
      <c r="A125" s="57" t="s">
        <v>147</v>
      </c>
      <c r="B125" s="35">
        <v>573</v>
      </c>
      <c r="C125" s="36">
        <v>4961</v>
      </c>
      <c r="D125" s="35">
        <v>1667</v>
      </c>
      <c r="E125" s="85" t="s">
        <v>391</v>
      </c>
      <c r="F125" s="37" t="s">
        <v>149</v>
      </c>
      <c r="G125" s="61">
        <v>1</v>
      </c>
      <c r="H125" s="38">
        <v>300</v>
      </c>
      <c r="I125" s="39" t="s">
        <v>32</v>
      </c>
      <c r="J125" s="40">
        <v>50</v>
      </c>
      <c r="K125" s="39" t="s">
        <v>146</v>
      </c>
      <c r="L125" s="105">
        <f t="shared" si="21"/>
        <v>350</v>
      </c>
      <c r="M125" s="106" t="s">
        <v>165</v>
      </c>
      <c r="N125" s="100">
        <v>22</v>
      </c>
      <c r="O125" s="106">
        <v>1</v>
      </c>
      <c r="P125" s="106" t="s">
        <v>347</v>
      </c>
      <c r="Q125" s="87" t="s">
        <v>186</v>
      </c>
      <c r="R125" s="76" t="s">
        <v>214</v>
      </c>
      <c r="S125" s="188" t="s">
        <v>392</v>
      </c>
    </row>
    <row r="126" spans="1:19" s="68" customFormat="1" ht="19.5" customHeight="1" x14ac:dyDescent="0.25">
      <c r="A126" s="57"/>
      <c r="B126" s="35"/>
      <c r="C126" s="36"/>
      <c r="D126" s="35"/>
      <c r="E126" s="243" t="s">
        <v>214</v>
      </c>
      <c r="F126" s="130"/>
      <c r="G126" s="131"/>
      <c r="H126" s="132">
        <f>SUM(H125)</f>
        <v>300</v>
      </c>
      <c r="I126" s="132">
        <f t="shared" ref="I126:L126" si="29">SUM(I125)</f>
        <v>0</v>
      </c>
      <c r="J126" s="132">
        <f t="shared" si="29"/>
        <v>50</v>
      </c>
      <c r="K126" s="132">
        <f t="shared" si="29"/>
        <v>0</v>
      </c>
      <c r="L126" s="132">
        <f t="shared" si="29"/>
        <v>350</v>
      </c>
      <c r="M126" s="106"/>
      <c r="N126" s="100"/>
      <c r="O126" s="106"/>
      <c r="P126" s="106"/>
      <c r="Q126" s="87"/>
      <c r="R126" s="76"/>
      <c r="S126" s="188"/>
    </row>
    <row r="127" spans="1:19" s="68" customFormat="1" ht="19.5" customHeight="1" x14ac:dyDescent="0.25">
      <c r="A127" s="57" t="s">
        <v>147</v>
      </c>
      <c r="B127" s="35">
        <v>574</v>
      </c>
      <c r="C127" s="36">
        <v>4962</v>
      </c>
      <c r="D127" s="35">
        <v>1667</v>
      </c>
      <c r="E127" s="85" t="s">
        <v>393</v>
      </c>
      <c r="F127" s="37" t="s">
        <v>149</v>
      </c>
      <c r="G127" s="61">
        <v>7</v>
      </c>
      <c r="H127" s="38">
        <v>520</v>
      </c>
      <c r="I127" s="39" t="s">
        <v>32</v>
      </c>
      <c r="J127" s="40">
        <v>160</v>
      </c>
      <c r="K127" s="39" t="s">
        <v>146</v>
      </c>
      <c r="L127" s="105">
        <f t="shared" si="21"/>
        <v>680</v>
      </c>
      <c r="M127" s="106" t="s">
        <v>165</v>
      </c>
      <c r="N127" s="100">
        <v>25</v>
      </c>
      <c r="O127" s="106">
        <v>2</v>
      </c>
      <c r="P127" s="106" t="s">
        <v>394</v>
      </c>
      <c r="Q127" s="87" t="s">
        <v>166</v>
      </c>
      <c r="R127" s="60" t="s">
        <v>395</v>
      </c>
      <c r="S127" s="188" t="s">
        <v>396</v>
      </c>
    </row>
    <row r="128" spans="1:19" s="68" customFormat="1" ht="19.5" customHeight="1" x14ac:dyDescent="0.25">
      <c r="A128" s="57"/>
      <c r="B128" s="35"/>
      <c r="C128" s="36"/>
      <c r="D128" s="35"/>
      <c r="E128" s="243" t="s">
        <v>395</v>
      </c>
      <c r="F128" s="130"/>
      <c r="G128" s="131"/>
      <c r="H128" s="132">
        <f>SUM(H127)</f>
        <v>520</v>
      </c>
      <c r="I128" s="132">
        <f t="shared" ref="I128:L128" si="30">SUM(I127)</f>
        <v>0</v>
      </c>
      <c r="J128" s="132">
        <f t="shared" si="30"/>
        <v>160</v>
      </c>
      <c r="K128" s="132">
        <f t="shared" si="30"/>
        <v>0</v>
      </c>
      <c r="L128" s="132">
        <f t="shared" si="30"/>
        <v>680</v>
      </c>
      <c r="M128" s="106"/>
      <c r="N128" s="100"/>
      <c r="O128" s="106"/>
      <c r="P128" s="106"/>
      <c r="Q128" s="87"/>
      <c r="R128" s="60"/>
      <c r="S128" s="188"/>
    </row>
    <row r="129" spans="1:19" s="68" customFormat="1" ht="19.5" customHeight="1" x14ac:dyDescent="0.25">
      <c r="A129" s="57" t="s">
        <v>147</v>
      </c>
      <c r="B129" s="41">
        <v>557</v>
      </c>
      <c r="C129" s="42">
        <v>4644</v>
      </c>
      <c r="D129" s="41">
        <v>1516</v>
      </c>
      <c r="E129" s="37" t="s">
        <v>397</v>
      </c>
      <c r="F129" s="37" t="s">
        <v>149</v>
      </c>
      <c r="G129" s="61">
        <v>55</v>
      </c>
      <c r="H129" s="38">
        <v>910</v>
      </c>
      <c r="I129" s="39" t="s">
        <v>32</v>
      </c>
      <c r="J129" s="43">
        <v>20</v>
      </c>
      <c r="K129" s="39" t="s">
        <v>146</v>
      </c>
      <c r="L129" s="105">
        <f t="shared" si="21"/>
        <v>930</v>
      </c>
      <c r="M129" s="106" t="s">
        <v>165</v>
      </c>
      <c r="N129" s="100">
        <v>25</v>
      </c>
      <c r="O129" s="106">
        <v>5</v>
      </c>
      <c r="P129" s="106" t="s">
        <v>398</v>
      </c>
      <c r="Q129" s="87" t="s">
        <v>231</v>
      </c>
      <c r="R129" s="60" t="s">
        <v>399</v>
      </c>
      <c r="S129" s="188" t="s">
        <v>400</v>
      </c>
    </row>
    <row r="130" spans="1:19" s="68" customFormat="1" ht="19.5" customHeight="1" x14ac:dyDescent="0.25">
      <c r="A130" s="57" t="s">
        <v>147</v>
      </c>
      <c r="B130" s="41">
        <v>556</v>
      </c>
      <c r="C130" s="42">
        <v>4643</v>
      </c>
      <c r="D130" s="41">
        <v>1516</v>
      </c>
      <c r="E130" s="37" t="s">
        <v>401</v>
      </c>
      <c r="F130" s="37" t="s">
        <v>149</v>
      </c>
      <c r="G130" s="61">
        <v>55</v>
      </c>
      <c r="H130" s="38">
        <v>910</v>
      </c>
      <c r="I130" s="39" t="s">
        <v>32</v>
      </c>
      <c r="J130" s="43">
        <v>20</v>
      </c>
      <c r="K130" s="39" t="s">
        <v>146</v>
      </c>
      <c r="L130" s="105">
        <f t="shared" si="21"/>
        <v>930</v>
      </c>
      <c r="M130" s="106" t="s">
        <v>165</v>
      </c>
      <c r="N130" s="100">
        <v>25</v>
      </c>
      <c r="O130" s="106">
        <v>5</v>
      </c>
      <c r="P130" s="106" t="s">
        <v>398</v>
      </c>
      <c r="Q130" s="87" t="s">
        <v>231</v>
      </c>
      <c r="R130" s="60" t="s">
        <v>399</v>
      </c>
      <c r="S130" s="188" t="s">
        <v>400</v>
      </c>
    </row>
    <row r="131" spans="1:19" s="68" customFormat="1" ht="19.5" customHeight="1" x14ac:dyDescent="0.25">
      <c r="A131" s="57" t="s">
        <v>147</v>
      </c>
      <c r="B131" s="34">
        <v>558</v>
      </c>
      <c r="C131" s="122">
        <v>4545</v>
      </c>
      <c r="D131" s="41">
        <v>1516</v>
      </c>
      <c r="E131" s="85" t="s">
        <v>402</v>
      </c>
      <c r="F131" s="37" t="s">
        <v>149</v>
      </c>
      <c r="G131" s="61">
        <v>55</v>
      </c>
      <c r="H131" s="38">
        <v>910</v>
      </c>
      <c r="I131" s="39" t="s">
        <v>32</v>
      </c>
      <c r="J131" s="43">
        <v>20</v>
      </c>
      <c r="K131" s="39" t="s">
        <v>146</v>
      </c>
      <c r="L131" s="105">
        <f t="shared" si="21"/>
        <v>930</v>
      </c>
      <c r="M131" s="106" t="s">
        <v>165</v>
      </c>
      <c r="N131" s="100">
        <v>25</v>
      </c>
      <c r="O131" s="106">
        <v>5</v>
      </c>
      <c r="P131" s="106" t="s">
        <v>398</v>
      </c>
      <c r="Q131" s="87" t="s">
        <v>231</v>
      </c>
      <c r="R131" s="60" t="s">
        <v>399</v>
      </c>
      <c r="S131" s="188" t="s">
        <v>400</v>
      </c>
    </row>
    <row r="132" spans="1:19" s="68" customFormat="1" ht="19.5" customHeight="1" x14ac:dyDescent="0.25">
      <c r="A132" s="57" t="s">
        <v>147</v>
      </c>
      <c r="B132" s="41">
        <v>555</v>
      </c>
      <c r="C132" s="42">
        <v>4642</v>
      </c>
      <c r="D132" s="41">
        <v>1516</v>
      </c>
      <c r="E132" s="37" t="s">
        <v>403</v>
      </c>
      <c r="F132" s="37" t="s">
        <v>149</v>
      </c>
      <c r="G132" s="61">
        <v>55</v>
      </c>
      <c r="H132" s="38">
        <v>910</v>
      </c>
      <c r="I132" s="39" t="s">
        <v>32</v>
      </c>
      <c r="J132" s="43">
        <v>20</v>
      </c>
      <c r="K132" s="39" t="s">
        <v>146</v>
      </c>
      <c r="L132" s="105">
        <f t="shared" si="21"/>
        <v>930</v>
      </c>
      <c r="M132" s="106" t="s">
        <v>165</v>
      </c>
      <c r="N132" s="100">
        <v>25</v>
      </c>
      <c r="O132" s="106">
        <v>5</v>
      </c>
      <c r="P132" s="106" t="s">
        <v>398</v>
      </c>
      <c r="Q132" s="87" t="s">
        <v>231</v>
      </c>
      <c r="R132" s="60" t="s">
        <v>399</v>
      </c>
      <c r="S132" s="188" t="s">
        <v>400</v>
      </c>
    </row>
    <row r="133" spans="1:19" s="68" customFormat="1" ht="19.5" customHeight="1" x14ac:dyDescent="0.25">
      <c r="A133" s="57"/>
      <c r="B133" s="41"/>
      <c r="C133" s="42"/>
      <c r="D133" s="41"/>
      <c r="E133" s="243" t="s">
        <v>399</v>
      </c>
      <c r="F133" s="130"/>
      <c r="G133" s="131"/>
      <c r="H133" s="132">
        <f>SUM(H129:H132)</f>
        <v>3640</v>
      </c>
      <c r="I133" s="132">
        <f t="shared" ref="I133:L133" si="31">SUM(I129:I132)</f>
        <v>0</v>
      </c>
      <c r="J133" s="132">
        <f t="shared" si="31"/>
        <v>80</v>
      </c>
      <c r="K133" s="132">
        <f t="shared" si="31"/>
        <v>0</v>
      </c>
      <c r="L133" s="132">
        <f t="shared" si="31"/>
        <v>3720</v>
      </c>
      <c r="M133" s="106"/>
      <c r="N133" s="100"/>
      <c r="O133" s="106"/>
      <c r="P133" s="106"/>
      <c r="Q133" s="87"/>
      <c r="R133" s="60"/>
      <c r="S133" s="188"/>
    </row>
    <row r="134" spans="1:19" s="68" customFormat="1" ht="19.5" customHeight="1" x14ac:dyDescent="0.25">
      <c r="A134" s="57" t="s">
        <v>147</v>
      </c>
      <c r="B134" s="35">
        <v>523</v>
      </c>
      <c r="C134" s="36">
        <v>4344</v>
      </c>
      <c r="D134" s="35">
        <v>1431</v>
      </c>
      <c r="E134" s="85" t="s">
        <v>404</v>
      </c>
      <c r="F134" s="37" t="s">
        <v>149</v>
      </c>
      <c r="G134" s="61">
        <v>4</v>
      </c>
      <c r="H134" s="38">
        <v>364</v>
      </c>
      <c r="I134" s="39" t="s">
        <v>32</v>
      </c>
      <c r="J134" s="40">
        <v>60</v>
      </c>
      <c r="K134" s="39" t="s">
        <v>146</v>
      </c>
      <c r="L134" s="105">
        <f t="shared" si="21"/>
        <v>424</v>
      </c>
      <c r="M134" s="106" t="s">
        <v>165</v>
      </c>
      <c r="N134" s="100">
        <v>28</v>
      </c>
      <c r="O134" s="106">
        <v>2</v>
      </c>
      <c r="P134" s="106" t="s">
        <v>405</v>
      </c>
      <c r="Q134" s="87" t="s">
        <v>171</v>
      </c>
      <c r="R134" s="60" t="s">
        <v>406</v>
      </c>
      <c r="S134" s="188" t="s">
        <v>407</v>
      </c>
    </row>
    <row r="135" spans="1:19" s="68" customFormat="1" ht="19.5" customHeight="1" x14ac:dyDescent="0.25">
      <c r="A135" s="57"/>
      <c r="B135" s="35"/>
      <c r="C135" s="36"/>
      <c r="D135" s="35"/>
      <c r="E135" s="243" t="s">
        <v>406</v>
      </c>
      <c r="F135" s="130"/>
      <c r="G135" s="131"/>
      <c r="H135" s="132">
        <f>SUM(H134)</f>
        <v>364</v>
      </c>
      <c r="I135" s="132">
        <f t="shared" ref="I135:L135" si="32">SUM(I134)</f>
        <v>0</v>
      </c>
      <c r="J135" s="132">
        <f t="shared" si="32"/>
        <v>60</v>
      </c>
      <c r="K135" s="132">
        <f t="shared" si="32"/>
        <v>0</v>
      </c>
      <c r="L135" s="132">
        <f t="shared" si="32"/>
        <v>424</v>
      </c>
      <c r="M135" s="106"/>
      <c r="N135" s="100"/>
      <c r="O135" s="106"/>
      <c r="P135" s="106"/>
      <c r="Q135" s="87"/>
      <c r="R135" s="60"/>
      <c r="S135" s="188"/>
    </row>
    <row r="136" spans="1:19" s="68" customFormat="1" ht="19.5" customHeight="1" x14ac:dyDescent="0.25">
      <c r="A136" s="57" t="s">
        <v>147</v>
      </c>
      <c r="B136" s="35">
        <v>630</v>
      </c>
      <c r="C136" s="36">
        <v>5225</v>
      </c>
      <c r="D136" s="35">
        <v>1735</v>
      </c>
      <c r="E136" s="85" t="s">
        <v>408</v>
      </c>
      <c r="F136" s="37" t="s">
        <v>149</v>
      </c>
      <c r="G136" s="61">
        <v>36</v>
      </c>
      <c r="H136" s="38">
        <v>300</v>
      </c>
      <c r="I136" s="39" t="s">
        <v>32</v>
      </c>
      <c r="J136" s="43">
        <v>160</v>
      </c>
      <c r="K136" s="39" t="s">
        <v>146</v>
      </c>
      <c r="L136" s="105">
        <f t="shared" si="21"/>
        <v>460</v>
      </c>
      <c r="M136" s="106" t="s">
        <v>165</v>
      </c>
      <c r="N136" s="100">
        <v>29</v>
      </c>
      <c r="O136" s="106">
        <v>1</v>
      </c>
      <c r="P136" s="106" t="s">
        <v>325</v>
      </c>
      <c r="Q136" s="87" t="s">
        <v>166</v>
      </c>
      <c r="R136" s="60" t="s">
        <v>22</v>
      </c>
      <c r="S136" s="73" t="s">
        <v>409</v>
      </c>
    </row>
    <row r="137" spans="1:19" s="68" customFormat="1" ht="19.5" customHeight="1" x14ac:dyDescent="0.25">
      <c r="A137" s="57" t="s">
        <v>147</v>
      </c>
      <c r="B137" s="41">
        <v>547</v>
      </c>
      <c r="C137" s="42">
        <v>4628</v>
      </c>
      <c r="D137" s="41">
        <v>1511</v>
      </c>
      <c r="E137" s="37" t="s">
        <v>410</v>
      </c>
      <c r="F137" s="37" t="s">
        <v>149</v>
      </c>
      <c r="G137" s="61">
        <v>36</v>
      </c>
      <c r="H137" s="38">
        <v>520</v>
      </c>
      <c r="I137" s="39" t="s">
        <v>32</v>
      </c>
      <c r="J137" s="43">
        <v>160</v>
      </c>
      <c r="K137" s="39" t="s">
        <v>146</v>
      </c>
      <c r="L137" s="105">
        <f t="shared" si="21"/>
        <v>680</v>
      </c>
      <c r="M137" s="106" t="s">
        <v>165</v>
      </c>
      <c r="N137" s="100">
        <v>29</v>
      </c>
      <c r="O137" s="106">
        <v>2</v>
      </c>
      <c r="P137" s="106" t="s">
        <v>301</v>
      </c>
      <c r="Q137" s="87" t="s">
        <v>166</v>
      </c>
      <c r="R137" s="60" t="s">
        <v>22</v>
      </c>
      <c r="S137" s="188" t="s">
        <v>411</v>
      </c>
    </row>
    <row r="138" spans="1:19" s="68" customFormat="1" ht="19.5" customHeight="1" x14ac:dyDescent="0.25">
      <c r="A138" s="57" t="s">
        <v>147</v>
      </c>
      <c r="B138" s="34">
        <v>512</v>
      </c>
      <c r="C138" s="122">
        <v>4238</v>
      </c>
      <c r="D138" s="41">
        <v>1373</v>
      </c>
      <c r="E138" s="85" t="s">
        <v>412</v>
      </c>
      <c r="F138" s="37" t="s">
        <v>149</v>
      </c>
      <c r="G138" s="61">
        <v>36</v>
      </c>
      <c r="H138" s="38">
        <v>520</v>
      </c>
      <c r="I138" s="39" t="s">
        <v>32</v>
      </c>
      <c r="J138" s="43">
        <v>160</v>
      </c>
      <c r="K138" s="39" t="s">
        <v>146</v>
      </c>
      <c r="L138" s="105">
        <f t="shared" si="21"/>
        <v>680</v>
      </c>
      <c r="M138" s="106" t="s">
        <v>165</v>
      </c>
      <c r="N138" s="100">
        <v>29</v>
      </c>
      <c r="O138" s="106">
        <v>2</v>
      </c>
      <c r="P138" s="106" t="s">
        <v>301</v>
      </c>
      <c r="Q138" s="87" t="s">
        <v>166</v>
      </c>
      <c r="R138" s="60" t="s">
        <v>22</v>
      </c>
      <c r="S138" s="188" t="s">
        <v>413</v>
      </c>
    </row>
    <row r="139" spans="1:19" s="68" customFormat="1" ht="19.5" customHeight="1" x14ac:dyDescent="0.25">
      <c r="A139" s="57" t="s">
        <v>147</v>
      </c>
      <c r="B139" s="35">
        <v>513</v>
      </c>
      <c r="C139" s="36">
        <v>4243</v>
      </c>
      <c r="D139" s="35">
        <v>1373</v>
      </c>
      <c r="E139" s="85" t="s">
        <v>414</v>
      </c>
      <c r="F139" s="37" t="s">
        <v>149</v>
      </c>
      <c r="G139" s="61">
        <v>36</v>
      </c>
      <c r="H139" s="38">
        <v>520</v>
      </c>
      <c r="I139" s="39" t="s">
        <v>32</v>
      </c>
      <c r="J139" s="43">
        <v>160</v>
      </c>
      <c r="K139" s="39" t="s">
        <v>146</v>
      </c>
      <c r="L139" s="105">
        <f t="shared" si="21"/>
        <v>680</v>
      </c>
      <c r="M139" s="106" t="s">
        <v>165</v>
      </c>
      <c r="N139" s="100">
        <v>29</v>
      </c>
      <c r="O139" s="106">
        <v>2</v>
      </c>
      <c r="P139" s="106" t="s">
        <v>301</v>
      </c>
      <c r="Q139" s="87" t="s">
        <v>166</v>
      </c>
      <c r="R139" s="60" t="s">
        <v>22</v>
      </c>
      <c r="S139" s="188" t="s">
        <v>413</v>
      </c>
    </row>
    <row r="140" spans="1:19" s="68" customFormat="1" ht="19.5" customHeight="1" x14ac:dyDescent="0.25">
      <c r="A140" s="57" t="s">
        <v>147</v>
      </c>
      <c r="B140" s="41">
        <v>532</v>
      </c>
      <c r="C140" s="42">
        <v>4360</v>
      </c>
      <c r="D140" s="41">
        <v>1435</v>
      </c>
      <c r="E140" s="37" t="s">
        <v>204</v>
      </c>
      <c r="F140" s="37" t="s">
        <v>149</v>
      </c>
      <c r="G140" s="61">
        <v>36</v>
      </c>
      <c r="H140" s="38">
        <v>520</v>
      </c>
      <c r="I140" s="39" t="s">
        <v>32</v>
      </c>
      <c r="J140" s="43">
        <v>210</v>
      </c>
      <c r="K140" s="39" t="s">
        <v>146</v>
      </c>
      <c r="L140" s="105">
        <f t="shared" si="21"/>
        <v>730</v>
      </c>
      <c r="M140" s="106" t="s">
        <v>165</v>
      </c>
      <c r="N140" s="100">
        <v>29</v>
      </c>
      <c r="O140" s="106">
        <v>4</v>
      </c>
      <c r="P140" s="106" t="s">
        <v>415</v>
      </c>
      <c r="Q140" s="87" t="s">
        <v>176</v>
      </c>
      <c r="R140" s="60" t="s">
        <v>22</v>
      </c>
      <c r="S140" s="188" t="s">
        <v>416</v>
      </c>
    </row>
    <row r="141" spans="1:19" s="68" customFormat="1" ht="19.5" customHeight="1" thickBot="1" x14ac:dyDescent="0.3">
      <c r="A141" s="58"/>
      <c r="B141" s="63"/>
      <c r="C141" s="247"/>
      <c r="D141" s="63"/>
      <c r="E141" s="248" t="s">
        <v>22</v>
      </c>
      <c r="F141" s="249"/>
      <c r="G141" s="250"/>
      <c r="H141" s="251">
        <f>SUM(H136:H140)</f>
        <v>2380</v>
      </c>
      <c r="I141" s="251">
        <f t="shared" ref="I141:L141" si="33">SUM(I136:I140)</f>
        <v>0</v>
      </c>
      <c r="J141" s="251">
        <f t="shared" si="33"/>
        <v>850</v>
      </c>
      <c r="K141" s="251">
        <f t="shared" si="33"/>
        <v>0</v>
      </c>
      <c r="L141" s="251">
        <f t="shared" si="33"/>
        <v>3230</v>
      </c>
      <c r="M141" s="236"/>
      <c r="N141" s="101"/>
      <c r="O141" s="236"/>
      <c r="P141" s="236"/>
      <c r="Q141" s="89"/>
      <c r="R141" s="238"/>
      <c r="S141" s="239"/>
    </row>
    <row r="142" spans="1:19" s="45" customFormat="1" ht="19.5" customHeight="1" thickBot="1" x14ac:dyDescent="0.3">
      <c r="C142" s="46"/>
      <c r="G142" s="47"/>
      <c r="H142" s="230">
        <f>H10+H16+H20+H37+H40+H44+H46+H49+H60+H65+H67+H70+H76+H80+H82+H84+H87+H93+H97+H100+H102+H107+H116+H118+H124+H126+H128+H133+H135+H141</f>
        <v>60538</v>
      </c>
      <c r="I142" s="230">
        <f t="shared" ref="I142:J142" si="34">I10+I16+I20+I37+I40+I44+I46+I49+I60+I65+I67+I70+I76+I80+I82+I84+I87+I93+I97+I100+I102+I107+I116+I118+I124+I126+I128+I133+I135+I141</f>
        <v>0</v>
      </c>
      <c r="J142" s="230">
        <f t="shared" si="34"/>
        <v>11340.7</v>
      </c>
      <c r="K142" s="230">
        <f>K10+K16+K20+K37+K40+K44+K46+K49+K60+K65+K67+K70+K76+K80+K82+K84+K87+K93+K97+K100+K102+K107+K116+K118+K124+K126+K128+K133+K135+K141</f>
        <v>0</v>
      </c>
      <c r="L142" s="230">
        <f t="shared" ref="L142" si="35">L10+L16+L20+L37+L40+L44+L46+L49+L60+L65+L67+L70+L76+L80+L82+L84+L87+L93+L97+L100+L102+L107+L116+L118+L124+L126+L128+L133+L135+L141</f>
        <v>71878.7</v>
      </c>
      <c r="N142" s="48"/>
      <c r="O142" s="48"/>
      <c r="P142" s="48"/>
      <c r="Q142" s="72"/>
      <c r="R142" s="49"/>
      <c r="S142" s="67"/>
    </row>
    <row r="145" spans="4:13" hidden="1" x14ac:dyDescent="0.2">
      <c r="E145" s="19"/>
    </row>
    <row r="146" spans="4:13" ht="12" hidden="1" thickBot="1" x14ac:dyDescent="0.25"/>
    <row r="147" spans="4:13" hidden="1" x14ac:dyDescent="0.2">
      <c r="D147" s="111" t="s">
        <v>17</v>
      </c>
      <c r="E147" s="112" t="s">
        <v>14</v>
      </c>
      <c r="F147" s="83"/>
      <c r="G147" s="113"/>
      <c r="H147" s="112" t="s">
        <v>18</v>
      </c>
      <c r="I147" s="112" t="s">
        <v>7</v>
      </c>
      <c r="J147" s="112" t="s">
        <v>19</v>
      </c>
      <c r="K147" s="112" t="s">
        <v>7</v>
      </c>
      <c r="L147" s="119" t="s">
        <v>26</v>
      </c>
    </row>
    <row r="148" spans="4:13" hidden="1" x14ac:dyDescent="0.2">
      <c r="D148" s="114">
        <v>3</v>
      </c>
      <c r="E148" s="12" t="s">
        <v>28</v>
      </c>
      <c r="F148" s="50"/>
      <c r="G148" s="108"/>
      <c r="H148" s="109">
        <f>+SUM(H5:H39)</f>
        <v>39576</v>
      </c>
      <c r="I148" s="110" t="s">
        <v>0</v>
      </c>
      <c r="J148" s="109">
        <f>+SUM(J5:J39)</f>
        <v>8997</v>
      </c>
      <c r="K148" s="11" t="s">
        <v>1</v>
      </c>
      <c r="L148" s="120">
        <f>H148+J148</f>
        <v>48573</v>
      </c>
      <c r="M148" s="93"/>
    </row>
    <row r="149" spans="4:13" hidden="1" x14ac:dyDescent="0.2">
      <c r="D149" s="114">
        <v>4</v>
      </c>
      <c r="E149" s="12" t="s">
        <v>23</v>
      </c>
      <c r="F149" s="50"/>
      <c r="G149" s="108"/>
      <c r="H149" s="109">
        <f>+SUM(H41:H64)</f>
        <v>15170</v>
      </c>
      <c r="I149" s="110" t="s">
        <v>0</v>
      </c>
      <c r="J149" s="109">
        <f>+SUM(J41:J64)</f>
        <v>1920</v>
      </c>
      <c r="K149" s="11" t="s">
        <v>1</v>
      </c>
      <c r="L149" s="120">
        <f t="shared" ref="L149:L159" si="36">H149+J149</f>
        <v>17090</v>
      </c>
      <c r="M149" s="93"/>
    </row>
    <row r="150" spans="4:13" hidden="1" x14ac:dyDescent="0.2">
      <c r="D150" s="114">
        <v>6</v>
      </c>
      <c r="E150" s="12" t="s">
        <v>425</v>
      </c>
      <c r="F150" s="50"/>
      <c r="G150" s="108"/>
      <c r="H150" s="109">
        <f>SUM(H66)</f>
        <v>780</v>
      </c>
      <c r="I150" s="110" t="s">
        <v>0</v>
      </c>
      <c r="J150" s="109">
        <f>SUM(J66)</f>
        <v>160</v>
      </c>
      <c r="K150" s="11" t="s">
        <v>1</v>
      </c>
      <c r="L150" s="120">
        <f t="shared" si="36"/>
        <v>940</v>
      </c>
      <c r="M150" s="93"/>
    </row>
    <row r="151" spans="4:13" hidden="1" x14ac:dyDescent="0.2">
      <c r="D151" s="114">
        <v>17</v>
      </c>
      <c r="E151" s="12" t="s">
        <v>426</v>
      </c>
      <c r="F151" s="50"/>
      <c r="G151" s="108"/>
      <c r="H151" s="109">
        <f>+SUM(H68:H69)</f>
        <v>1040</v>
      </c>
      <c r="I151" s="110" t="s">
        <v>0</v>
      </c>
      <c r="J151" s="109">
        <f>+SUM(J68:J69)</f>
        <v>320</v>
      </c>
      <c r="K151" s="11" t="s">
        <v>1</v>
      </c>
      <c r="L151" s="120">
        <f t="shared" si="36"/>
        <v>1360</v>
      </c>
      <c r="M151" s="93"/>
    </row>
    <row r="152" spans="4:13" hidden="1" x14ac:dyDescent="0.2">
      <c r="D152" s="114">
        <v>18</v>
      </c>
      <c r="E152" s="12" t="s">
        <v>25</v>
      </c>
      <c r="F152" s="50"/>
      <c r="G152" s="108"/>
      <c r="H152" s="109">
        <f>+SUM(H71:H79)</f>
        <v>3960</v>
      </c>
      <c r="I152" s="110" t="s">
        <v>0</v>
      </c>
      <c r="J152" s="109">
        <f>+SUM(J71:J79)</f>
        <v>2080</v>
      </c>
      <c r="K152" s="11" t="s">
        <v>1</v>
      </c>
      <c r="L152" s="120">
        <f t="shared" si="36"/>
        <v>6040</v>
      </c>
      <c r="M152" s="93"/>
    </row>
    <row r="153" spans="4:13" hidden="1" x14ac:dyDescent="0.2">
      <c r="D153" s="114">
        <v>19</v>
      </c>
      <c r="E153" s="12" t="s">
        <v>192</v>
      </c>
      <c r="F153" s="50"/>
      <c r="G153" s="108"/>
      <c r="H153" s="109">
        <f>+SUM(H81:H99)</f>
        <v>17464</v>
      </c>
      <c r="I153" s="110" t="s">
        <v>0</v>
      </c>
      <c r="J153" s="109">
        <f>+SUM(J81:J99)</f>
        <v>3604.4</v>
      </c>
      <c r="K153" s="11" t="s">
        <v>1</v>
      </c>
      <c r="L153" s="120">
        <f t="shared" si="36"/>
        <v>21068.400000000001</v>
      </c>
      <c r="M153" s="93"/>
    </row>
    <row r="154" spans="4:13" hidden="1" x14ac:dyDescent="0.2">
      <c r="D154" s="114">
        <v>21</v>
      </c>
      <c r="E154" s="12" t="s">
        <v>24</v>
      </c>
      <c r="F154" s="50"/>
      <c r="G154" s="108"/>
      <c r="H154" s="109">
        <f>+SUM(H101:H123)</f>
        <v>16628</v>
      </c>
      <c r="I154" s="110" t="s">
        <v>0</v>
      </c>
      <c r="J154" s="109">
        <f>+SUM(J101:J123)</f>
        <v>1260</v>
      </c>
      <c r="K154" s="11" t="s">
        <v>1</v>
      </c>
      <c r="L154" s="120">
        <f t="shared" si="36"/>
        <v>17888</v>
      </c>
      <c r="M154" s="93"/>
    </row>
    <row r="155" spans="4:13" hidden="1" x14ac:dyDescent="0.2">
      <c r="D155" s="114">
        <v>22</v>
      </c>
      <c r="E155" s="12" t="s">
        <v>20</v>
      </c>
      <c r="F155" s="50"/>
      <c r="G155" s="108"/>
      <c r="H155" s="109">
        <f>+SUM(H125)</f>
        <v>300</v>
      </c>
      <c r="I155" s="110" t="s">
        <v>0</v>
      </c>
      <c r="J155" s="109">
        <f>+SUM(J125)</f>
        <v>50</v>
      </c>
      <c r="K155" s="11" t="s">
        <v>1</v>
      </c>
      <c r="L155" s="120">
        <f t="shared" si="36"/>
        <v>350</v>
      </c>
      <c r="M155" s="93"/>
    </row>
    <row r="156" spans="4:13" hidden="1" x14ac:dyDescent="0.2">
      <c r="D156" s="114">
        <v>25</v>
      </c>
      <c r="E156" s="12" t="s">
        <v>427</v>
      </c>
      <c r="F156" s="50"/>
      <c r="G156" s="108"/>
      <c r="H156" s="109">
        <f>+SUM(H127:H132)</f>
        <v>4680</v>
      </c>
      <c r="I156" s="110" t="s">
        <v>0</v>
      </c>
      <c r="J156" s="109">
        <f>+SUM(J127:J132)</f>
        <v>400</v>
      </c>
      <c r="K156" s="11" t="s">
        <v>1</v>
      </c>
      <c r="L156" s="120">
        <f t="shared" si="36"/>
        <v>5080</v>
      </c>
    </row>
    <row r="157" spans="4:13" hidden="1" x14ac:dyDescent="0.2">
      <c r="D157" s="114">
        <v>28</v>
      </c>
      <c r="E157" s="12" t="s">
        <v>191</v>
      </c>
      <c r="F157" s="50"/>
      <c r="G157" s="108"/>
      <c r="H157" s="109">
        <f>+SUM(H134)</f>
        <v>364</v>
      </c>
      <c r="I157" s="110" t="s">
        <v>0</v>
      </c>
      <c r="J157" s="109">
        <f>+SUM(J134)</f>
        <v>60</v>
      </c>
      <c r="K157" s="11" t="s">
        <v>1</v>
      </c>
      <c r="L157" s="120">
        <f t="shared" si="36"/>
        <v>424</v>
      </c>
    </row>
    <row r="158" spans="4:13" hidden="1" x14ac:dyDescent="0.2">
      <c r="D158" s="114">
        <v>29</v>
      </c>
      <c r="E158" s="12" t="s">
        <v>22</v>
      </c>
      <c r="F158" s="50"/>
      <c r="G158" s="108"/>
      <c r="H158" s="109">
        <f>+SUM(H136:H140)</f>
        <v>2380</v>
      </c>
      <c r="I158" s="110" t="s">
        <v>0</v>
      </c>
      <c r="J158" s="109">
        <f>+SUM(J136:J140)</f>
        <v>850</v>
      </c>
      <c r="K158" s="11" t="s">
        <v>1</v>
      </c>
      <c r="L158" s="120">
        <f t="shared" si="36"/>
        <v>3230</v>
      </c>
    </row>
    <row r="159" spans="4:13" ht="12" hidden="1" thickBot="1" x14ac:dyDescent="0.25">
      <c r="D159" s="115">
        <v>34</v>
      </c>
      <c r="E159" s="26" t="s">
        <v>190</v>
      </c>
      <c r="F159" s="84"/>
      <c r="G159" s="116"/>
      <c r="H159" s="117">
        <f>+SUM(H31:H36)</f>
        <v>3180</v>
      </c>
      <c r="I159" s="118" t="s">
        <v>0</v>
      </c>
      <c r="J159" s="117">
        <f>+SUM(J31:J36)</f>
        <v>780</v>
      </c>
      <c r="K159" s="14" t="s">
        <v>1</v>
      </c>
      <c r="L159" s="120">
        <f t="shared" si="36"/>
        <v>3960</v>
      </c>
    </row>
    <row r="160" spans="4:13" ht="12" hidden="1" thickBot="1" x14ac:dyDescent="0.25">
      <c r="H160" s="94">
        <f>SUM(H148:H159)</f>
        <v>105522</v>
      </c>
      <c r="I160" s="15"/>
      <c r="J160" s="94">
        <f>+SUM(J148:J159)</f>
        <v>20481.400000000001</v>
      </c>
      <c r="L160" s="121">
        <f>SUM(L148:L159)</f>
        <v>126003.4</v>
      </c>
    </row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</sheetData>
  <autoFilter ref="A4:S142">
    <sortState ref="A3:U110">
      <sortCondition ref="N2:N110"/>
    </sortState>
  </autoFilter>
  <mergeCells count="2">
    <mergeCell ref="A1:S1"/>
    <mergeCell ref="A2:S2"/>
  </mergeCells>
  <pageMargins left="0.11811023622047245" right="0.11811023622047245" top="0.74803149606299213" bottom="0.74803149606299213" header="0.31496062992125984" footer="0.31496062992125984"/>
  <pageSetup scale="7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U150"/>
  <sheetViews>
    <sheetView tabSelected="1" zoomScale="106" zoomScaleNormal="106" workbookViewId="0">
      <selection activeCell="T8" sqref="T8"/>
    </sheetView>
  </sheetViews>
  <sheetFormatPr baseColWidth="10" defaultRowHeight="15" x14ac:dyDescent="0.25"/>
  <cols>
    <col min="1" max="2" width="5" customWidth="1"/>
    <col min="3" max="3" width="5" style="1" customWidth="1"/>
    <col min="4" max="4" width="5" customWidth="1"/>
    <col min="5" max="5" width="28.85546875" customWidth="1"/>
    <col min="6" max="6" width="21.7109375" hidden="1" customWidth="1"/>
    <col min="7" max="7" width="11.42578125" style="1" hidden="1" customWidth="1"/>
    <col min="8" max="8" width="7.85546875" customWidth="1"/>
    <col min="9" max="9" width="11.42578125" hidden="1" customWidth="1"/>
    <col min="10" max="10" width="8.42578125" style="124" customWidth="1"/>
    <col min="11" max="11" width="11.42578125" hidden="1" customWidth="1"/>
    <col min="12" max="12" width="9.28515625" style="1" customWidth="1"/>
    <col min="13" max="13" width="15.28515625" hidden="1" customWidth="1"/>
    <col min="14" max="14" width="15.7109375" hidden="1" customWidth="1"/>
    <col min="15" max="15" width="6" customWidth="1"/>
    <col min="16" max="16" width="0.140625" hidden="1" customWidth="1"/>
    <col min="17" max="17" width="13.140625" style="27" customWidth="1"/>
    <col min="18" max="18" width="15.85546875" style="27" customWidth="1"/>
    <col min="19" max="19" width="71.85546875" style="27" customWidth="1"/>
    <col min="20" max="21" width="11.42578125" style="69"/>
  </cols>
  <sheetData>
    <row r="1" spans="1:21" x14ac:dyDescent="0.25">
      <c r="A1" s="252" t="s">
        <v>211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/>
      <c r="U1"/>
    </row>
    <row r="2" spans="1:21" x14ac:dyDescent="0.25">
      <c r="A2" s="252" t="s">
        <v>601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/>
      <c r="U2"/>
    </row>
    <row r="3" spans="1:21" ht="15.75" thickBot="1" x14ac:dyDescent="0.3">
      <c r="H3" s="9"/>
      <c r="I3" s="9"/>
      <c r="J3" s="123"/>
    </row>
    <row r="4" spans="1:21" s="10" customFormat="1" ht="33.75" customHeight="1" thickBot="1" x14ac:dyDescent="0.25">
      <c r="A4" s="28" t="s">
        <v>2</v>
      </c>
      <c r="B4" s="29" t="s">
        <v>16</v>
      </c>
      <c r="C4" s="29" t="s">
        <v>3</v>
      </c>
      <c r="D4" s="29" t="s">
        <v>30</v>
      </c>
      <c r="E4" s="30" t="s">
        <v>4</v>
      </c>
      <c r="F4" s="30" t="s">
        <v>215</v>
      </c>
      <c r="G4" s="31" t="s">
        <v>5</v>
      </c>
      <c r="H4" s="150" t="s">
        <v>6</v>
      </c>
      <c r="I4" s="81" t="s">
        <v>7</v>
      </c>
      <c r="J4" s="151" t="s">
        <v>8</v>
      </c>
      <c r="K4" s="82" t="s">
        <v>7</v>
      </c>
      <c r="L4" s="151" t="s">
        <v>9</v>
      </c>
      <c r="M4" s="32" t="s">
        <v>10</v>
      </c>
      <c r="N4" s="33" t="s">
        <v>11</v>
      </c>
      <c r="O4" s="152" t="s">
        <v>12</v>
      </c>
      <c r="P4" s="33" t="s">
        <v>31</v>
      </c>
      <c r="Q4" s="165" t="s">
        <v>13</v>
      </c>
      <c r="R4" s="165" t="s">
        <v>14</v>
      </c>
      <c r="S4" s="166" t="s">
        <v>15</v>
      </c>
    </row>
    <row r="5" spans="1:21" s="68" customFormat="1" ht="18.75" customHeight="1" x14ac:dyDescent="0.25">
      <c r="A5" s="187" t="s">
        <v>147</v>
      </c>
      <c r="B5" s="135">
        <v>662</v>
      </c>
      <c r="C5" s="136">
        <v>5495</v>
      </c>
      <c r="D5" s="137">
        <v>1875</v>
      </c>
      <c r="E5" s="138" t="s">
        <v>430</v>
      </c>
      <c r="F5" s="138" t="s">
        <v>149</v>
      </c>
      <c r="G5" s="61">
        <v>33.020000000000003</v>
      </c>
      <c r="H5" s="139">
        <v>260</v>
      </c>
      <c r="I5" s="140" t="s">
        <v>32</v>
      </c>
      <c r="J5" s="141">
        <v>160</v>
      </c>
      <c r="K5" s="142" t="s">
        <v>146</v>
      </c>
      <c r="L5" s="129">
        <f t="shared" ref="L5:L86" si="0">+H5+J5</f>
        <v>420</v>
      </c>
      <c r="M5" s="106" t="s">
        <v>165</v>
      </c>
      <c r="N5" s="100">
        <v>3</v>
      </c>
      <c r="O5" s="106">
        <v>1</v>
      </c>
      <c r="P5" s="167" t="s">
        <v>431</v>
      </c>
      <c r="Q5" s="60" t="s">
        <v>166</v>
      </c>
      <c r="R5" s="60" t="s">
        <v>432</v>
      </c>
      <c r="S5" s="188" t="s">
        <v>433</v>
      </c>
    </row>
    <row r="6" spans="1:21" s="68" customFormat="1" ht="18.75" customHeight="1" x14ac:dyDescent="0.25">
      <c r="A6" s="187" t="s">
        <v>147</v>
      </c>
      <c r="B6" s="135">
        <v>675</v>
      </c>
      <c r="C6" s="136">
        <v>5737</v>
      </c>
      <c r="D6" s="137">
        <v>1885</v>
      </c>
      <c r="E6" s="138" t="s">
        <v>434</v>
      </c>
      <c r="F6" s="138" t="s">
        <v>149</v>
      </c>
      <c r="G6" s="61">
        <v>33.020000000000003</v>
      </c>
      <c r="H6" s="139">
        <v>520</v>
      </c>
      <c r="I6" s="140" t="s">
        <v>32</v>
      </c>
      <c r="J6" s="141">
        <v>0</v>
      </c>
      <c r="K6" s="142" t="s">
        <v>146</v>
      </c>
      <c r="L6" s="129">
        <f t="shared" si="0"/>
        <v>520</v>
      </c>
      <c r="M6" s="106" t="s">
        <v>165</v>
      </c>
      <c r="N6" s="100">
        <v>3</v>
      </c>
      <c r="O6" s="106">
        <v>2</v>
      </c>
      <c r="P6" s="167" t="s">
        <v>435</v>
      </c>
      <c r="Q6" s="60" t="s">
        <v>166</v>
      </c>
      <c r="R6" s="60" t="s">
        <v>432</v>
      </c>
      <c r="S6" s="188" t="s">
        <v>436</v>
      </c>
    </row>
    <row r="7" spans="1:21" s="68" customFormat="1" ht="18.75" customHeight="1" thickBot="1" x14ac:dyDescent="0.3">
      <c r="A7" s="187" t="s">
        <v>147</v>
      </c>
      <c r="B7" s="135">
        <v>674</v>
      </c>
      <c r="C7" s="136">
        <v>5736</v>
      </c>
      <c r="D7" s="137">
        <v>1885</v>
      </c>
      <c r="E7" s="148" t="s">
        <v>437</v>
      </c>
      <c r="F7" s="148" t="s">
        <v>149</v>
      </c>
      <c r="G7" s="126">
        <v>33.020000000000003</v>
      </c>
      <c r="H7" s="195">
        <v>520</v>
      </c>
      <c r="I7" s="196" t="s">
        <v>32</v>
      </c>
      <c r="J7" s="197">
        <v>0</v>
      </c>
      <c r="K7" s="198" t="s">
        <v>146</v>
      </c>
      <c r="L7" s="134">
        <f t="shared" si="0"/>
        <v>520</v>
      </c>
      <c r="M7" s="106" t="s">
        <v>165</v>
      </c>
      <c r="N7" s="100">
        <v>3</v>
      </c>
      <c r="O7" s="106">
        <v>2</v>
      </c>
      <c r="P7" s="167" t="s">
        <v>435</v>
      </c>
      <c r="Q7" s="60" t="s">
        <v>166</v>
      </c>
      <c r="R7" s="60" t="s">
        <v>432</v>
      </c>
      <c r="S7" s="188" t="s">
        <v>438</v>
      </c>
    </row>
    <row r="8" spans="1:21" s="68" customFormat="1" ht="18.75" customHeight="1" thickBot="1" x14ac:dyDescent="0.3">
      <c r="A8" s="187"/>
      <c r="B8" s="135"/>
      <c r="C8" s="136"/>
      <c r="D8" s="194"/>
      <c r="E8" s="240" t="s">
        <v>432</v>
      </c>
      <c r="F8" s="202"/>
      <c r="G8" s="127"/>
      <c r="H8" s="203">
        <f>SUM(H5:H7)</f>
        <v>1300</v>
      </c>
      <c r="I8" s="203">
        <f t="shared" ref="I8:L8" si="1">SUM(I5:I7)</f>
        <v>0</v>
      </c>
      <c r="J8" s="203">
        <f t="shared" si="1"/>
        <v>160</v>
      </c>
      <c r="K8" s="203">
        <f t="shared" si="1"/>
        <v>0</v>
      </c>
      <c r="L8" s="204">
        <f t="shared" si="1"/>
        <v>1460</v>
      </c>
      <c r="M8" s="125"/>
      <c r="N8" s="100"/>
      <c r="O8" s="106"/>
      <c r="P8" s="167"/>
      <c r="Q8" s="60"/>
      <c r="R8" s="60"/>
      <c r="S8" s="188"/>
    </row>
    <row r="9" spans="1:21" s="68" customFormat="1" ht="18.75" customHeight="1" x14ac:dyDescent="0.25">
      <c r="A9" s="187" t="s">
        <v>147</v>
      </c>
      <c r="B9" s="143">
        <v>666</v>
      </c>
      <c r="C9" s="144">
        <v>5767</v>
      </c>
      <c r="D9" s="145">
        <v>1914</v>
      </c>
      <c r="E9" s="199" t="s">
        <v>439</v>
      </c>
      <c r="F9" s="184" t="s">
        <v>149</v>
      </c>
      <c r="G9" s="128">
        <v>7</v>
      </c>
      <c r="H9" s="185">
        <v>546</v>
      </c>
      <c r="I9" s="186" t="s">
        <v>32</v>
      </c>
      <c r="J9" s="200">
        <v>60</v>
      </c>
      <c r="K9" s="201" t="s">
        <v>146</v>
      </c>
      <c r="L9" s="129">
        <f t="shared" si="0"/>
        <v>606</v>
      </c>
      <c r="M9" s="106" t="s">
        <v>165</v>
      </c>
      <c r="N9" s="100">
        <v>25</v>
      </c>
      <c r="O9" s="106">
        <v>3</v>
      </c>
      <c r="P9" s="167" t="s">
        <v>440</v>
      </c>
      <c r="Q9" s="60" t="s">
        <v>171</v>
      </c>
      <c r="R9" s="60" t="s">
        <v>221</v>
      </c>
      <c r="S9" s="188" t="s">
        <v>441</v>
      </c>
    </row>
    <row r="10" spans="1:21" s="68" customFormat="1" ht="18.75" customHeight="1" thickBot="1" x14ac:dyDescent="0.3">
      <c r="A10" s="187" t="s">
        <v>147</v>
      </c>
      <c r="B10" s="169">
        <v>667</v>
      </c>
      <c r="C10" s="170">
        <v>5768</v>
      </c>
      <c r="D10" s="137">
        <v>1915</v>
      </c>
      <c r="E10" s="205" t="s">
        <v>442</v>
      </c>
      <c r="F10" s="148" t="s">
        <v>149</v>
      </c>
      <c r="G10" s="126">
        <v>7</v>
      </c>
      <c r="H10" s="195">
        <v>546</v>
      </c>
      <c r="I10" s="196" t="s">
        <v>32</v>
      </c>
      <c r="J10" s="197">
        <v>60</v>
      </c>
      <c r="K10" s="198" t="s">
        <v>146</v>
      </c>
      <c r="L10" s="134">
        <f t="shared" si="0"/>
        <v>606</v>
      </c>
      <c r="M10" s="106" t="s">
        <v>165</v>
      </c>
      <c r="N10" s="100">
        <v>25</v>
      </c>
      <c r="O10" s="106">
        <v>3</v>
      </c>
      <c r="P10" s="167" t="s">
        <v>440</v>
      </c>
      <c r="Q10" s="60" t="s">
        <v>171</v>
      </c>
      <c r="R10" s="60" t="s">
        <v>221</v>
      </c>
      <c r="S10" s="188" t="s">
        <v>441</v>
      </c>
    </row>
    <row r="11" spans="1:21" s="68" customFormat="1" ht="18.75" customHeight="1" thickBot="1" x14ac:dyDescent="0.3">
      <c r="A11" s="187"/>
      <c r="B11" s="169"/>
      <c r="C11" s="170"/>
      <c r="D11" s="194"/>
      <c r="E11" s="240" t="s">
        <v>221</v>
      </c>
      <c r="F11" s="202"/>
      <c r="G11" s="127"/>
      <c r="H11" s="203">
        <f>SUM(H9:H10)</f>
        <v>1092</v>
      </c>
      <c r="I11" s="203">
        <f t="shared" ref="I11:L11" si="2">SUM(I9:I10)</f>
        <v>0</v>
      </c>
      <c r="J11" s="203">
        <f t="shared" si="2"/>
        <v>120</v>
      </c>
      <c r="K11" s="203">
        <f t="shared" si="2"/>
        <v>0</v>
      </c>
      <c r="L11" s="204">
        <f t="shared" si="2"/>
        <v>1212</v>
      </c>
      <c r="M11" s="125"/>
      <c r="N11" s="100"/>
      <c r="O11" s="106"/>
      <c r="P11" s="167"/>
      <c r="Q11" s="60"/>
      <c r="R11" s="60"/>
      <c r="S11" s="188"/>
    </row>
    <row r="12" spans="1:21" s="68" customFormat="1" ht="18.75" customHeight="1" x14ac:dyDescent="0.25">
      <c r="A12" s="187" t="s">
        <v>147</v>
      </c>
      <c r="B12" s="146">
        <v>685</v>
      </c>
      <c r="C12" s="136">
        <v>5752</v>
      </c>
      <c r="D12" s="137">
        <v>1911</v>
      </c>
      <c r="E12" s="199" t="s">
        <v>153</v>
      </c>
      <c r="F12" s="184" t="s">
        <v>149</v>
      </c>
      <c r="G12" s="128">
        <v>1</v>
      </c>
      <c r="H12" s="185">
        <v>900</v>
      </c>
      <c r="I12" s="186" t="s">
        <v>32</v>
      </c>
      <c r="J12" s="200">
        <v>160</v>
      </c>
      <c r="K12" s="201" t="s">
        <v>146</v>
      </c>
      <c r="L12" s="129">
        <f t="shared" si="0"/>
        <v>1060</v>
      </c>
      <c r="M12" s="106" t="s">
        <v>165</v>
      </c>
      <c r="N12" s="100">
        <v>21</v>
      </c>
      <c r="O12" s="106">
        <v>3</v>
      </c>
      <c r="P12" s="167" t="s">
        <v>443</v>
      </c>
      <c r="Q12" s="60" t="s">
        <v>166</v>
      </c>
      <c r="R12" s="60" t="s">
        <v>370</v>
      </c>
      <c r="S12" s="188" t="s">
        <v>444</v>
      </c>
    </row>
    <row r="13" spans="1:21" s="68" customFormat="1" ht="18.75" customHeight="1" thickBot="1" x14ac:dyDescent="0.3">
      <c r="A13" s="187" t="s">
        <v>147</v>
      </c>
      <c r="B13" s="146">
        <v>701</v>
      </c>
      <c r="C13" s="136">
        <v>5847</v>
      </c>
      <c r="D13" s="137">
        <v>1959</v>
      </c>
      <c r="E13" s="148" t="s">
        <v>158</v>
      </c>
      <c r="F13" s="148" t="s">
        <v>149</v>
      </c>
      <c r="G13" s="126">
        <v>1</v>
      </c>
      <c r="H13" s="195">
        <v>600</v>
      </c>
      <c r="I13" s="196" t="s">
        <v>32</v>
      </c>
      <c r="J13" s="197">
        <v>160</v>
      </c>
      <c r="K13" s="198" t="s">
        <v>146</v>
      </c>
      <c r="L13" s="134">
        <f t="shared" si="0"/>
        <v>760</v>
      </c>
      <c r="M13" s="106" t="s">
        <v>165</v>
      </c>
      <c r="N13" s="100">
        <v>21</v>
      </c>
      <c r="O13" s="106">
        <v>2</v>
      </c>
      <c r="P13" s="167" t="s">
        <v>445</v>
      </c>
      <c r="Q13" s="60" t="s">
        <v>166</v>
      </c>
      <c r="R13" s="75" t="s">
        <v>370</v>
      </c>
      <c r="S13" s="188" t="s">
        <v>446</v>
      </c>
    </row>
    <row r="14" spans="1:21" s="68" customFormat="1" ht="18.75" customHeight="1" thickBot="1" x14ac:dyDescent="0.3">
      <c r="A14" s="187"/>
      <c r="B14" s="146"/>
      <c r="C14" s="136"/>
      <c r="D14" s="194"/>
      <c r="E14" s="240" t="s">
        <v>370</v>
      </c>
      <c r="F14" s="202"/>
      <c r="G14" s="127"/>
      <c r="H14" s="203">
        <f>SUM(H12:H13)</f>
        <v>1500</v>
      </c>
      <c r="I14" s="203">
        <f t="shared" ref="I14:L14" si="3">SUM(I12:I13)</f>
        <v>0</v>
      </c>
      <c r="J14" s="203">
        <f t="shared" si="3"/>
        <v>320</v>
      </c>
      <c r="K14" s="203">
        <f t="shared" si="3"/>
        <v>0</v>
      </c>
      <c r="L14" s="204">
        <f t="shared" si="3"/>
        <v>1820</v>
      </c>
      <c r="M14" s="125"/>
      <c r="N14" s="100"/>
      <c r="O14" s="106"/>
      <c r="P14" s="167"/>
      <c r="Q14" s="60"/>
      <c r="R14" s="75"/>
      <c r="S14" s="188"/>
    </row>
    <row r="15" spans="1:21" s="68" customFormat="1" ht="18.75" customHeight="1" thickBot="1" x14ac:dyDescent="0.3">
      <c r="A15" s="187" t="s">
        <v>147</v>
      </c>
      <c r="B15" s="171">
        <v>692</v>
      </c>
      <c r="C15" s="170">
        <v>5769</v>
      </c>
      <c r="D15" s="137">
        <v>1941</v>
      </c>
      <c r="E15" s="207" t="s">
        <v>447</v>
      </c>
      <c r="F15" s="183" t="s">
        <v>149</v>
      </c>
      <c r="G15" s="133">
        <v>1</v>
      </c>
      <c r="H15" s="208">
        <v>600</v>
      </c>
      <c r="I15" s="209" t="s">
        <v>32</v>
      </c>
      <c r="J15" s="210">
        <v>160</v>
      </c>
      <c r="K15" s="211" t="s">
        <v>146</v>
      </c>
      <c r="L15" s="134">
        <f t="shared" si="0"/>
        <v>760</v>
      </c>
      <c r="M15" s="106" t="s">
        <v>165</v>
      </c>
      <c r="N15" s="100">
        <v>26</v>
      </c>
      <c r="O15" s="106">
        <v>2</v>
      </c>
      <c r="P15" s="167" t="s">
        <v>448</v>
      </c>
      <c r="Q15" s="60" t="s">
        <v>166</v>
      </c>
      <c r="R15" s="60" t="s">
        <v>449</v>
      </c>
      <c r="S15" s="188" t="s">
        <v>450</v>
      </c>
    </row>
    <row r="16" spans="1:21" s="68" customFormat="1" ht="18.75" customHeight="1" thickBot="1" x14ac:dyDescent="0.3">
      <c r="A16" s="187"/>
      <c r="B16" s="171"/>
      <c r="C16" s="170"/>
      <c r="D16" s="194"/>
      <c r="E16" s="240" t="s">
        <v>449</v>
      </c>
      <c r="F16" s="202"/>
      <c r="G16" s="127"/>
      <c r="H16" s="203">
        <f>SUM(H15)</f>
        <v>600</v>
      </c>
      <c r="I16" s="203">
        <f t="shared" ref="I16:L16" si="4">SUM(I15)</f>
        <v>0</v>
      </c>
      <c r="J16" s="203">
        <f t="shared" si="4"/>
        <v>160</v>
      </c>
      <c r="K16" s="203">
        <f t="shared" si="4"/>
        <v>0</v>
      </c>
      <c r="L16" s="204">
        <f t="shared" si="4"/>
        <v>760</v>
      </c>
      <c r="M16" s="125"/>
      <c r="N16" s="100"/>
      <c r="O16" s="106"/>
      <c r="P16" s="167"/>
      <c r="Q16" s="60"/>
      <c r="R16" s="60"/>
      <c r="S16" s="188"/>
    </row>
    <row r="17" spans="1:19" s="68" customFormat="1" ht="18.75" customHeight="1" x14ac:dyDescent="0.25">
      <c r="A17" s="187" t="s">
        <v>147</v>
      </c>
      <c r="B17" s="171">
        <v>700</v>
      </c>
      <c r="C17" s="170">
        <v>5763</v>
      </c>
      <c r="D17" s="137">
        <v>1943</v>
      </c>
      <c r="E17" s="199" t="s">
        <v>154</v>
      </c>
      <c r="F17" s="184" t="s">
        <v>149</v>
      </c>
      <c r="G17" s="128">
        <v>1</v>
      </c>
      <c r="H17" s="185">
        <v>900</v>
      </c>
      <c r="I17" s="186" t="s">
        <v>32</v>
      </c>
      <c r="J17" s="200">
        <v>160</v>
      </c>
      <c r="K17" s="201" t="s">
        <v>146</v>
      </c>
      <c r="L17" s="129">
        <f t="shared" si="0"/>
        <v>1060</v>
      </c>
      <c r="M17" s="106" t="s">
        <v>165</v>
      </c>
      <c r="N17" s="100">
        <v>18</v>
      </c>
      <c r="O17" s="106">
        <v>3</v>
      </c>
      <c r="P17" s="167" t="s">
        <v>451</v>
      </c>
      <c r="Q17" s="60" t="s">
        <v>166</v>
      </c>
      <c r="R17" s="60" t="s">
        <v>29</v>
      </c>
      <c r="S17" s="188" t="s">
        <v>446</v>
      </c>
    </row>
    <row r="18" spans="1:19" s="68" customFormat="1" ht="18.75" customHeight="1" x14ac:dyDescent="0.25">
      <c r="A18" s="187" t="s">
        <v>147</v>
      </c>
      <c r="B18" s="146">
        <v>664</v>
      </c>
      <c r="C18" s="136">
        <v>5497</v>
      </c>
      <c r="D18" s="137">
        <v>1876</v>
      </c>
      <c r="E18" s="138" t="s">
        <v>452</v>
      </c>
      <c r="F18" s="138" t="s">
        <v>149</v>
      </c>
      <c r="G18" s="61">
        <v>1</v>
      </c>
      <c r="H18" s="139">
        <v>900</v>
      </c>
      <c r="I18" s="140" t="s">
        <v>32</v>
      </c>
      <c r="J18" s="141">
        <v>160</v>
      </c>
      <c r="K18" s="142" t="s">
        <v>146</v>
      </c>
      <c r="L18" s="129">
        <f t="shared" si="0"/>
        <v>1060</v>
      </c>
      <c r="M18" s="106" t="s">
        <v>165</v>
      </c>
      <c r="N18" s="100">
        <v>21</v>
      </c>
      <c r="O18" s="106">
        <v>3</v>
      </c>
      <c r="P18" s="167" t="s">
        <v>443</v>
      </c>
      <c r="Q18" s="60" t="s">
        <v>166</v>
      </c>
      <c r="R18" s="60" t="s">
        <v>29</v>
      </c>
      <c r="S18" s="188" t="s">
        <v>453</v>
      </c>
    </row>
    <row r="19" spans="1:19" s="68" customFormat="1" ht="18.75" customHeight="1" x14ac:dyDescent="0.25">
      <c r="A19" s="187" t="s">
        <v>147</v>
      </c>
      <c r="B19" s="169">
        <v>632</v>
      </c>
      <c r="C19" s="170">
        <v>5316</v>
      </c>
      <c r="D19" s="137">
        <v>1798</v>
      </c>
      <c r="E19" s="168" t="s">
        <v>454</v>
      </c>
      <c r="F19" s="138" t="s">
        <v>149</v>
      </c>
      <c r="G19" s="61">
        <v>1</v>
      </c>
      <c r="H19" s="139">
        <v>520</v>
      </c>
      <c r="I19" s="140" t="s">
        <v>32</v>
      </c>
      <c r="J19" s="141">
        <v>160</v>
      </c>
      <c r="K19" s="142" t="s">
        <v>146</v>
      </c>
      <c r="L19" s="129">
        <f t="shared" si="0"/>
        <v>680</v>
      </c>
      <c r="M19" s="106" t="s">
        <v>165</v>
      </c>
      <c r="N19" s="100">
        <v>21</v>
      </c>
      <c r="O19" s="106">
        <v>2</v>
      </c>
      <c r="P19" s="167" t="s">
        <v>435</v>
      </c>
      <c r="Q19" s="60" t="s">
        <v>166</v>
      </c>
      <c r="R19" s="60" t="s">
        <v>29</v>
      </c>
      <c r="S19" s="188" t="s">
        <v>455</v>
      </c>
    </row>
    <row r="20" spans="1:19" s="68" customFormat="1" ht="18.75" customHeight="1" x14ac:dyDescent="0.25">
      <c r="A20" s="187" t="s">
        <v>147</v>
      </c>
      <c r="B20" s="169">
        <v>633</v>
      </c>
      <c r="C20" s="170">
        <v>5317</v>
      </c>
      <c r="D20" s="137">
        <v>1798</v>
      </c>
      <c r="E20" s="168" t="s">
        <v>376</v>
      </c>
      <c r="F20" s="138" t="s">
        <v>149</v>
      </c>
      <c r="G20" s="61">
        <v>1</v>
      </c>
      <c r="H20" s="139">
        <v>520</v>
      </c>
      <c r="I20" s="140" t="s">
        <v>32</v>
      </c>
      <c r="J20" s="141">
        <v>160</v>
      </c>
      <c r="K20" s="142" t="s">
        <v>146</v>
      </c>
      <c r="L20" s="129">
        <f t="shared" si="0"/>
        <v>680</v>
      </c>
      <c r="M20" s="106" t="s">
        <v>165</v>
      </c>
      <c r="N20" s="100">
        <v>21</v>
      </c>
      <c r="O20" s="106">
        <v>2</v>
      </c>
      <c r="P20" s="167" t="s">
        <v>435</v>
      </c>
      <c r="Q20" s="60" t="s">
        <v>166</v>
      </c>
      <c r="R20" s="60" t="s">
        <v>29</v>
      </c>
      <c r="S20" s="188" t="s">
        <v>455</v>
      </c>
    </row>
    <row r="21" spans="1:19" s="68" customFormat="1" ht="18.75" customHeight="1" x14ac:dyDescent="0.25">
      <c r="A21" s="187" t="s">
        <v>147</v>
      </c>
      <c r="B21" s="143">
        <v>631</v>
      </c>
      <c r="C21" s="144">
        <v>5315</v>
      </c>
      <c r="D21" s="145">
        <v>1798</v>
      </c>
      <c r="E21" s="168" t="s">
        <v>379</v>
      </c>
      <c r="F21" s="138" t="s">
        <v>149</v>
      </c>
      <c r="G21" s="61">
        <v>1</v>
      </c>
      <c r="H21" s="139">
        <v>520</v>
      </c>
      <c r="I21" s="140" t="s">
        <v>32</v>
      </c>
      <c r="J21" s="141">
        <v>160</v>
      </c>
      <c r="K21" s="142" t="s">
        <v>146</v>
      </c>
      <c r="L21" s="129">
        <f t="shared" si="0"/>
        <v>680</v>
      </c>
      <c r="M21" s="106" t="s">
        <v>165</v>
      </c>
      <c r="N21" s="100">
        <v>21</v>
      </c>
      <c r="O21" s="106">
        <v>2</v>
      </c>
      <c r="P21" s="167" t="s">
        <v>435</v>
      </c>
      <c r="Q21" s="60" t="s">
        <v>166</v>
      </c>
      <c r="R21" s="60" t="s">
        <v>29</v>
      </c>
      <c r="S21" s="188" t="s">
        <v>455</v>
      </c>
    </row>
    <row r="22" spans="1:19" s="68" customFormat="1" ht="18.75" customHeight="1" x14ac:dyDescent="0.25">
      <c r="A22" s="187" t="s">
        <v>147</v>
      </c>
      <c r="B22" s="169">
        <v>634</v>
      </c>
      <c r="C22" s="170">
        <v>5318</v>
      </c>
      <c r="D22" s="137">
        <v>1798</v>
      </c>
      <c r="E22" s="168" t="s">
        <v>456</v>
      </c>
      <c r="F22" s="138" t="s">
        <v>149</v>
      </c>
      <c r="G22" s="61">
        <v>1</v>
      </c>
      <c r="H22" s="139">
        <v>520</v>
      </c>
      <c r="I22" s="140" t="s">
        <v>32</v>
      </c>
      <c r="J22" s="141">
        <v>160</v>
      </c>
      <c r="K22" s="142" t="s">
        <v>146</v>
      </c>
      <c r="L22" s="129">
        <f t="shared" si="0"/>
        <v>680</v>
      </c>
      <c r="M22" s="106" t="s">
        <v>165</v>
      </c>
      <c r="N22" s="100">
        <v>21</v>
      </c>
      <c r="O22" s="106">
        <v>2</v>
      </c>
      <c r="P22" s="167" t="s">
        <v>435</v>
      </c>
      <c r="Q22" s="60" t="s">
        <v>166</v>
      </c>
      <c r="R22" s="60" t="s">
        <v>29</v>
      </c>
      <c r="S22" s="188" t="s">
        <v>455</v>
      </c>
    </row>
    <row r="23" spans="1:19" s="68" customFormat="1" ht="18.75" customHeight="1" thickBot="1" x14ac:dyDescent="0.3">
      <c r="A23" s="187" t="s">
        <v>147</v>
      </c>
      <c r="B23" s="146">
        <v>663</v>
      </c>
      <c r="C23" s="136">
        <v>5496</v>
      </c>
      <c r="D23" s="137">
        <v>1876</v>
      </c>
      <c r="E23" s="148" t="s">
        <v>152</v>
      </c>
      <c r="F23" s="148" t="s">
        <v>149</v>
      </c>
      <c r="G23" s="126">
        <v>1</v>
      </c>
      <c r="H23" s="195">
        <v>780</v>
      </c>
      <c r="I23" s="196" t="s">
        <v>32</v>
      </c>
      <c r="J23" s="197">
        <v>160</v>
      </c>
      <c r="K23" s="198" t="s">
        <v>146</v>
      </c>
      <c r="L23" s="134">
        <f t="shared" si="0"/>
        <v>940</v>
      </c>
      <c r="M23" s="106" t="s">
        <v>165</v>
      </c>
      <c r="N23" s="100">
        <v>21</v>
      </c>
      <c r="O23" s="106">
        <v>3</v>
      </c>
      <c r="P23" s="167" t="s">
        <v>443</v>
      </c>
      <c r="Q23" s="60" t="s">
        <v>166</v>
      </c>
      <c r="R23" s="60" t="s">
        <v>29</v>
      </c>
      <c r="S23" s="188" t="s">
        <v>453</v>
      </c>
    </row>
    <row r="24" spans="1:19" s="68" customFormat="1" ht="18.75" customHeight="1" thickBot="1" x14ac:dyDescent="0.3">
      <c r="A24" s="187"/>
      <c r="B24" s="146"/>
      <c r="C24" s="136"/>
      <c r="D24" s="194"/>
      <c r="E24" s="240" t="s">
        <v>29</v>
      </c>
      <c r="F24" s="202"/>
      <c r="G24" s="127"/>
      <c r="H24" s="203">
        <f>SUM(H17:H23)</f>
        <v>4660</v>
      </c>
      <c r="I24" s="203">
        <f t="shared" ref="I24:L24" si="5">SUM(I17:I23)</f>
        <v>0</v>
      </c>
      <c r="J24" s="203">
        <f t="shared" si="5"/>
        <v>1120</v>
      </c>
      <c r="K24" s="203">
        <f t="shared" si="5"/>
        <v>0</v>
      </c>
      <c r="L24" s="204">
        <f t="shared" si="5"/>
        <v>5780</v>
      </c>
      <c r="M24" s="125"/>
      <c r="N24" s="100"/>
      <c r="O24" s="106"/>
      <c r="P24" s="167"/>
      <c r="Q24" s="60"/>
      <c r="R24" s="60"/>
      <c r="S24" s="188"/>
    </row>
    <row r="25" spans="1:19" s="68" customFormat="1" ht="18.75" customHeight="1" x14ac:dyDescent="0.25">
      <c r="A25" s="187" t="s">
        <v>147</v>
      </c>
      <c r="B25" s="143">
        <v>645</v>
      </c>
      <c r="C25" s="144">
        <v>5397</v>
      </c>
      <c r="D25" s="145">
        <v>1801</v>
      </c>
      <c r="E25" s="199" t="s">
        <v>199</v>
      </c>
      <c r="F25" s="184" t="s">
        <v>149</v>
      </c>
      <c r="G25" s="128">
        <v>1</v>
      </c>
      <c r="H25" s="185">
        <v>780</v>
      </c>
      <c r="I25" s="186" t="s">
        <v>32</v>
      </c>
      <c r="J25" s="200">
        <v>160</v>
      </c>
      <c r="K25" s="201" t="s">
        <v>146</v>
      </c>
      <c r="L25" s="129">
        <f t="shared" si="0"/>
        <v>940</v>
      </c>
      <c r="M25" s="106" t="s">
        <v>165</v>
      </c>
      <c r="N25" s="100">
        <v>18</v>
      </c>
      <c r="O25" s="106">
        <v>3</v>
      </c>
      <c r="P25" s="167" t="s">
        <v>457</v>
      </c>
      <c r="Q25" s="60" t="s">
        <v>166</v>
      </c>
      <c r="R25" s="60" t="s">
        <v>184</v>
      </c>
      <c r="S25" s="188" t="s">
        <v>458</v>
      </c>
    </row>
    <row r="26" spans="1:19" s="68" customFormat="1" ht="18.75" customHeight="1" x14ac:dyDescent="0.25">
      <c r="A26" s="187" t="s">
        <v>147</v>
      </c>
      <c r="B26" s="146">
        <v>721</v>
      </c>
      <c r="C26" s="136">
        <v>5971</v>
      </c>
      <c r="D26" s="137">
        <v>2030</v>
      </c>
      <c r="E26" s="138" t="s">
        <v>199</v>
      </c>
      <c r="F26" s="138" t="s">
        <v>149</v>
      </c>
      <c r="G26" s="61">
        <v>1</v>
      </c>
      <c r="H26" s="139">
        <v>780</v>
      </c>
      <c r="I26" s="140" t="s">
        <v>32</v>
      </c>
      <c r="J26" s="141">
        <v>160</v>
      </c>
      <c r="K26" s="142" t="s">
        <v>146</v>
      </c>
      <c r="L26" s="129">
        <f t="shared" si="0"/>
        <v>940</v>
      </c>
      <c r="M26" s="106" t="s">
        <v>165</v>
      </c>
      <c r="N26" s="100">
        <v>18</v>
      </c>
      <c r="O26" s="106">
        <v>3</v>
      </c>
      <c r="P26" s="167" t="s">
        <v>459</v>
      </c>
      <c r="Q26" s="60" t="s">
        <v>166</v>
      </c>
      <c r="R26" s="60" t="s">
        <v>184</v>
      </c>
      <c r="S26" s="188" t="s">
        <v>460</v>
      </c>
    </row>
    <row r="27" spans="1:19" s="68" customFormat="1" ht="18.75" customHeight="1" x14ac:dyDescent="0.25">
      <c r="A27" s="187" t="s">
        <v>147</v>
      </c>
      <c r="B27" s="143">
        <v>646</v>
      </c>
      <c r="C27" s="144">
        <v>5398</v>
      </c>
      <c r="D27" s="145">
        <v>1801</v>
      </c>
      <c r="E27" s="168" t="s">
        <v>151</v>
      </c>
      <c r="F27" s="138" t="s">
        <v>149</v>
      </c>
      <c r="G27" s="61">
        <v>1</v>
      </c>
      <c r="H27" s="139">
        <v>900</v>
      </c>
      <c r="I27" s="140" t="s">
        <v>32</v>
      </c>
      <c r="J27" s="141">
        <v>160</v>
      </c>
      <c r="K27" s="142" t="s">
        <v>146</v>
      </c>
      <c r="L27" s="129">
        <f t="shared" si="0"/>
        <v>1060</v>
      </c>
      <c r="M27" s="106" t="s">
        <v>165</v>
      </c>
      <c r="N27" s="100">
        <v>18</v>
      </c>
      <c r="O27" s="106">
        <v>3</v>
      </c>
      <c r="P27" s="167" t="s">
        <v>457</v>
      </c>
      <c r="Q27" s="60" t="s">
        <v>166</v>
      </c>
      <c r="R27" s="60" t="s">
        <v>184</v>
      </c>
      <c r="S27" s="188" t="s">
        <v>458</v>
      </c>
    </row>
    <row r="28" spans="1:19" s="68" customFormat="1" ht="18.75" customHeight="1" x14ac:dyDescent="0.25">
      <c r="A28" s="187" t="s">
        <v>147</v>
      </c>
      <c r="B28" s="146">
        <v>699</v>
      </c>
      <c r="C28" s="136">
        <v>5762</v>
      </c>
      <c r="D28" s="137">
        <v>1943</v>
      </c>
      <c r="E28" s="138" t="s">
        <v>151</v>
      </c>
      <c r="F28" s="138" t="s">
        <v>149</v>
      </c>
      <c r="G28" s="61">
        <v>1</v>
      </c>
      <c r="H28" s="139">
        <v>900</v>
      </c>
      <c r="I28" s="140" t="s">
        <v>32</v>
      </c>
      <c r="J28" s="141">
        <v>160</v>
      </c>
      <c r="K28" s="142" t="s">
        <v>146</v>
      </c>
      <c r="L28" s="129">
        <f t="shared" si="0"/>
        <v>1060</v>
      </c>
      <c r="M28" s="106" t="s">
        <v>165</v>
      </c>
      <c r="N28" s="100">
        <v>18</v>
      </c>
      <c r="O28" s="106">
        <v>3</v>
      </c>
      <c r="P28" s="167" t="s">
        <v>451</v>
      </c>
      <c r="Q28" s="60" t="s">
        <v>166</v>
      </c>
      <c r="R28" s="60" t="s">
        <v>184</v>
      </c>
      <c r="S28" s="188" t="s">
        <v>446</v>
      </c>
    </row>
    <row r="29" spans="1:19" s="68" customFormat="1" ht="18.75" customHeight="1" x14ac:dyDescent="0.25">
      <c r="A29" s="187" t="s">
        <v>147</v>
      </c>
      <c r="B29" s="171">
        <v>698</v>
      </c>
      <c r="C29" s="170">
        <v>5761</v>
      </c>
      <c r="D29" s="137">
        <v>1943</v>
      </c>
      <c r="E29" s="168" t="s">
        <v>200</v>
      </c>
      <c r="F29" s="138" t="s">
        <v>149</v>
      </c>
      <c r="G29" s="61">
        <v>1</v>
      </c>
      <c r="H29" s="139">
        <v>780</v>
      </c>
      <c r="I29" s="140" t="s">
        <v>32</v>
      </c>
      <c r="J29" s="141">
        <v>160</v>
      </c>
      <c r="K29" s="142" t="s">
        <v>146</v>
      </c>
      <c r="L29" s="129">
        <f t="shared" si="0"/>
        <v>940</v>
      </c>
      <c r="M29" s="106" t="s">
        <v>165</v>
      </c>
      <c r="N29" s="100">
        <v>18</v>
      </c>
      <c r="O29" s="106">
        <v>3</v>
      </c>
      <c r="P29" s="167" t="s">
        <v>451</v>
      </c>
      <c r="Q29" s="60" t="s">
        <v>166</v>
      </c>
      <c r="R29" s="60" t="s">
        <v>184</v>
      </c>
      <c r="S29" s="188" t="s">
        <v>446</v>
      </c>
    </row>
    <row r="30" spans="1:19" s="68" customFormat="1" ht="18.75" customHeight="1" x14ac:dyDescent="0.25">
      <c r="A30" s="187" t="s">
        <v>147</v>
      </c>
      <c r="B30" s="135">
        <v>644</v>
      </c>
      <c r="C30" s="136">
        <v>5396</v>
      </c>
      <c r="D30" s="137">
        <v>1801</v>
      </c>
      <c r="E30" s="138" t="s">
        <v>328</v>
      </c>
      <c r="F30" s="138" t="s">
        <v>149</v>
      </c>
      <c r="G30" s="61">
        <v>1</v>
      </c>
      <c r="H30" s="139">
        <v>780</v>
      </c>
      <c r="I30" s="140" t="s">
        <v>32</v>
      </c>
      <c r="J30" s="141">
        <v>160</v>
      </c>
      <c r="K30" s="142" t="s">
        <v>146</v>
      </c>
      <c r="L30" s="129">
        <f t="shared" si="0"/>
        <v>940</v>
      </c>
      <c r="M30" s="106" t="s">
        <v>165</v>
      </c>
      <c r="N30" s="100">
        <v>18</v>
      </c>
      <c r="O30" s="106">
        <v>3</v>
      </c>
      <c r="P30" s="167" t="s">
        <v>457</v>
      </c>
      <c r="Q30" s="60" t="s">
        <v>166</v>
      </c>
      <c r="R30" s="60" t="s">
        <v>184</v>
      </c>
      <c r="S30" s="188" t="s">
        <v>458</v>
      </c>
    </row>
    <row r="31" spans="1:19" s="68" customFormat="1" ht="18.75" customHeight="1" thickBot="1" x14ac:dyDescent="0.3">
      <c r="A31" s="187" t="s">
        <v>147</v>
      </c>
      <c r="B31" s="147">
        <v>672</v>
      </c>
      <c r="C31" s="144">
        <v>5503</v>
      </c>
      <c r="D31" s="145">
        <v>1881</v>
      </c>
      <c r="E31" s="205" t="s">
        <v>461</v>
      </c>
      <c r="F31" s="148" t="s">
        <v>149</v>
      </c>
      <c r="G31" s="126">
        <v>1</v>
      </c>
      <c r="H31" s="195">
        <v>780</v>
      </c>
      <c r="I31" s="196" t="s">
        <v>32</v>
      </c>
      <c r="J31" s="197">
        <v>160</v>
      </c>
      <c r="K31" s="198" t="s">
        <v>146</v>
      </c>
      <c r="L31" s="134">
        <f t="shared" si="0"/>
        <v>940</v>
      </c>
      <c r="M31" s="106" t="s">
        <v>165</v>
      </c>
      <c r="N31" s="100">
        <v>21</v>
      </c>
      <c r="O31" s="106">
        <v>3</v>
      </c>
      <c r="P31" s="167" t="s">
        <v>462</v>
      </c>
      <c r="Q31" s="60" t="s">
        <v>166</v>
      </c>
      <c r="R31" s="60" t="s">
        <v>184</v>
      </c>
      <c r="S31" s="188" t="s">
        <v>453</v>
      </c>
    </row>
    <row r="32" spans="1:19" s="68" customFormat="1" ht="18.75" customHeight="1" thickBot="1" x14ac:dyDescent="0.3">
      <c r="A32" s="187"/>
      <c r="B32" s="147"/>
      <c r="C32" s="144"/>
      <c r="D32" s="212"/>
      <c r="E32" s="240" t="s">
        <v>184</v>
      </c>
      <c r="F32" s="202"/>
      <c r="G32" s="127"/>
      <c r="H32" s="203">
        <f>SUM(H25:H31)</f>
        <v>5700</v>
      </c>
      <c r="I32" s="203">
        <f t="shared" ref="I32:L32" si="6">SUM(I25:I31)</f>
        <v>0</v>
      </c>
      <c r="J32" s="203">
        <f t="shared" si="6"/>
        <v>1120</v>
      </c>
      <c r="K32" s="203">
        <f t="shared" si="6"/>
        <v>0</v>
      </c>
      <c r="L32" s="204">
        <f t="shared" si="6"/>
        <v>6820</v>
      </c>
      <c r="M32" s="125"/>
      <c r="N32" s="100"/>
      <c r="O32" s="106"/>
      <c r="P32" s="167"/>
      <c r="Q32" s="60"/>
      <c r="R32" s="60"/>
      <c r="S32" s="188"/>
    </row>
    <row r="33" spans="1:19" s="68" customFormat="1" ht="18.75" customHeight="1" thickBot="1" x14ac:dyDescent="0.3">
      <c r="A33" s="187" t="s">
        <v>147</v>
      </c>
      <c r="B33" s="147">
        <v>711</v>
      </c>
      <c r="C33" s="144">
        <v>5943</v>
      </c>
      <c r="D33" s="145">
        <v>1968</v>
      </c>
      <c r="E33" s="183" t="s">
        <v>463</v>
      </c>
      <c r="F33" s="183" t="s">
        <v>149</v>
      </c>
      <c r="G33" s="133">
        <v>1</v>
      </c>
      <c r="H33" s="208">
        <v>520</v>
      </c>
      <c r="I33" s="209" t="s">
        <v>32</v>
      </c>
      <c r="J33" s="210">
        <v>160</v>
      </c>
      <c r="K33" s="211" t="s">
        <v>146</v>
      </c>
      <c r="L33" s="134">
        <f t="shared" si="0"/>
        <v>680</v>
      </c>
      <c r="M33" s="106" t="s">
        <v>165</v>
      </c>
      <c r="N33" s="100">
        <v>21</v>
      </c>
      <c r="O33" s="106">
        <v>1</v>
      </c>
      <c r="P33" s="167" t="s">
        <v>448</v>
      </c>
      <c r="Q33" s="60" t="s">
        <v>166</v>
      </c>
      <c r="R33" s="60" t="s">
        <v>188</v>
      </c>
      <c r="S33" s="188" t="s">
        <v>464</v>
      </c>
    </row>
    <row r="34" spans="1:19" s="68" customFormat="1" ht="18.75" customHeight="1" thickBot="1" x14ac:dyDescent="0.3">
      <c r="A34" s="187"/>
      <c r="B34" s="147"/>
      <c r="C34" s="144"/>
      <c r="D34" s="212"/>
      <c r="E34" s="240" t="s">
        <v>188</v>
      </c>
      <c r="F34" s="202"/>
      <c r="G34" s="127"/>
      <c r="H34" s="203">
        <f>SUM(H33)</f>
        <v>520</v>
      </c>
      <c r="I34" s="203">
        <f>SUM(I33)</f>
        <v>0</v>
      </c>
      <c r="J34" s="203">
        <f>SUM(J33)</f>
        <v>160</v>
      </c>
      <c r="K34" s="203">
        <f t="shared" ref="K34:L34" si="7">SUM(K33)</f>
        <v>0</v>
      </c>
      <c r="L34" s="204">
        <f t="shared" si="7"/>
        <v>680</v>
      </c>
      <c r="M34" s="125"/>
      <c r="N34" s="100"/>
      <c r="O34" s="106"/>
      <c r="P34" s="167"/>
      <c r="Q34" s="60"/>
      <c r="R34" s="60"/>
      <c r="S34" s="188"/>
    </row>
    <row r="35" spans="1:19" s="68" customFormat="1" ht="18.75" customHeight="1" x14ac:dyDescent="0.25">
      <c r="A35" s="187" t="s">
        <v>147</v>
      </c>
      <c r="B35" s="143">
        <v>719</v>
      </c>
      <c r="C35" s="144">
        <v>5948</v>
      </c>
      <c r="D35" s="145">
        <v>2022</v>
      </c>
      <c r="E35" s="199" t="s">
        <v>465</v>
      </c>
      <c r="F35" s="184" t="s">
        <v>149</v>
      </c>
      <c r="G35" s="128">
        <v>34</v>
      </c>
      <c r="H35" s="185">
        <v>600</v>
      </c>
      <c r="I35" s="186" t="s">
        <v>32</v>
      </c>
      <c r="J35" s="200">
        <v>0</v>
      </c>
      <c r="K35" s="201" t="s">
        <v>146</v>
      </c>
      <c r="L35" s="129">
        <f t="shared" si="0"/>
        <v>600</v>
      </c>
      <c r="M35" s="106" t="s">
        <v>165</v>
      </c>
      <c r="N35" s="100">
        <v>3</v>
      </c>
      <c r="O35" s="106">
        <v>2</v>
      </c>
      <c r="P35" s="167" t="s">
        <v>466</v>
      </c>
      <c r="Q35" s="60" t="s">
        <v>166</v>
      </c>
      <c r="R35" s="60" t="s">
        <v>467</v>
      </c>
      <c r="S35" s="188" t="s">
        <v>468</v>
      </c>
    </row>
    <row r="36" spans="1:19" s="68" customFormat="1" ht="18.75" customHeight="1" thickBot="1" x14ac:dyDescent="0.3">
      <c r="A36" s="187" t="s">
        <v>147</v>
      </c>
      <c r="B36" s="143">
        <v>720</v>
      </c>
      <c r="C36" s="144">
        <v>5970</v>
      </c>
      <c r="D36" s="145">
        <v>2030</v>
      </c>
      <c r="E36" s="205" t="s">
        <v>469</v>
      </c>
      <c r="F36" s="148" t="s">
        <v>149</v>
      </c>
      <c r="G36" s="126">
        <v>34</v>
      </c>
      <c r="H36" s="195">
        <v>546</v>
      </c>
      <c r="I36" s="196" t="s">
        <v>32</v>
      </c>
      <c r="J36" s="197">
        <v>60</v>
      </c>
      <c r="K36" s="198" t="s">
        <v>146</v>
      </c>
      <c r="L36" s="134">
        <f t="shared" si="0"/>
        <v>606</v>
      </c>
      <c r="M36" s="106" t="s">
        <v>165</v>
      </c>
      <c r="N36" s="100">
        <v>4</v>
      </c>
      <c r="O36" s="106">
        <v>3</v>
      </c>
      <c r="P36" s="167" t="s">
        <v>470</v>
      </c>
      <c r="Q36" s="60" t="s">
        <v>171</v>
      </c>
      <c r="R36" s="60" t="s">
        <v>467</v>
      </c>
      <c r="S36" s="188" t="s">
        <v>471</v>
      </c>
    </row>
    <row r="37" spans="1:19" s="68" customFormat="1" ht="18.75" customHeight="1" thickBot="1" x14ac:dyDescent="0.3">
      <c r="A37" s="187"/>
      <c r="B37" s="143"/>
      <c r="C37" s="144"/>
      <c r="D37" s="212"/>
      <c r="E37" s="240" t="s">
        <v>467</v>
      </c>
      <c r="F37" s="202"/>
      <c r="G37" s="127"/>
      <c r="H37" s="203">
        <f>SUM(H35:H36)</f>
        <v>1146</v>
      </c>
      <c r="I37" s="203">
        <f t="shared" ref="I37:L37" si="8">SUM(I35:I36)</f>
        <v>0</v>
      </c>
      <c r="J37" s="203">
        <f t="shared" si="8"/>
        <v>60</v>
      </c>
      <c r="K37" s="203">
        <f t="shared" si="8"/>
        <v>0</v>
      </c>
      <c r="L37" s="204">
        <f t="shared" si="8"/>
        <v>1206</v>
      </c>
      <c r="M37" s="125"/>
      <c r="N37" s="100"/>
      <c r="O37" s="106"/>
      <c r="P37" s="167"/>
      <c r="Q37" s="60"/>
      <c r="R37" s="60"/>
      <c r="S37" s="188"/>
    </row>
    <row r="38" spans="1:19" s="68" customFormat="1" ht="18.75" customHeight="1" x14ac:dyDescent="0.25">
      <c r="A38" s="187" t="s">
        <v>147</v>
      </c>
      <c r="B38" s="169">
        <v>681</v>
      </c>
      <c r="C38" s="170">
        <v>5742</v>
      </c>
      <c r="D38" s="137">
        <v>1905</v>
      </c>
      <c r="E38" s="199" t="s">
        <v>162</v>
      </c>
      <c r="F38" s="184" t="s">
        <v>149</v>
      </c>
      <c r="G38" s="128">
        <v>1</v>
      </c>
      <c r="H38" s="185">
        <v>260</v>
      </c>
      <c r="I38" s="186" t="s">
        <v>32</v>
      </c>
      <c r="J38" s="200">
        <v>160</v>
      </c>
      <c r="K38" s="201" t="s">
        <v>146</v>
      </c>
      <c r="L38" s="129">
        <f t="shared" si="0"/>
        <v>420</v>
      </c>
      <c r="M38" s="106" t="s">
        <v>165</v>
      </c>
      <c r="N38" s="100">
        <v>4</v>
      </c>
      <c r="O38" s="106">
        <v>1</v>
      </c>
      <c r="P38" s="167" t="s">
        <v>472</v>
      </c>
      <c r="Q38" s="60" t="s">
        <v>166</v>
      </c>
      <c r="R38" s="60" t="s">
        <v>213</v>
      </c>
      <c r="S38" s="73" t="s">
        <v>473</v>
      </c>
    </row>
    <row r="39" spans="1:19" s="68" customFormat="1" ht="18.75" customHeight="1" thickBot="1" x14ac:dyDescent="0.3">
      <c r="A39" s="187" t="s">
        <v>147</v>
      </c>
      <c r="B39" s="143">
        <v>680</v>
      </c>
      <c r="C39" s="144">
        <v>5741</v>
      </c>
      <c r="D39" s="145">
        <v>1905</v>
      </c>
      <c r="E39" s="205" t="s">
        <v>203</v>
      </c>
      <c r="F39" s="148" t="s">
        <v>149</v>
      </c>
      <c r="G39" s="126">
        <v>1</v>
      </c>
      <c r="H39" s="195">
        <v>260</v>
      </c>
      <c r="I39" s="196" t="s">
        <v>32</v>
      </c>
      <c r="J39" s="197">
        <v>160</v>
      </c>
      <c r="K39" s="198" t="s">
        <v>146</v>
      </c>
      <c r="L39" s="134">
        <f t="shared" si="0"/>
        <v>420</v>
      </c>
      <c r="M39" s="106" t="s">
        <v>165</v>
      </c>
      <c r="N39" s="100">
        <v>4</v>
      </c>
      <c r="O39" s="106">
        <v>1</v>
      </c>
      <c r="P39" s="167" t="s">
        <v>472</v>
      </c>
      <c r="Q39" s="60" t="s">
        <v>166</v>
      </c>
      <c r="R39" s="60" t="s">
        <v>213</v>
      </c>
      <c r="S39" s="73" t="s">
        <v>473</v>
      </c>
    </row>
    <row r="40" spans="1:19" s="68" customFormat="1" ht="18.75" customHeight="1" thickBot="1" x14ac:dyDescent="0.3">
      <c r="A40" s="187"/>
      <c r="B40" s="143"/>
      <c r="C40" s="144"/>
      <c r="D40" s="212"/>
      <c r="E40" s="240" t="s">
        <v>213</v>
      </c>
      <c r="F40" s="202"/>
      <c r="G40" s="127"/>
      <c r="H40" s="203">
        <f>SUM(H38:H39)</f>
        <v>520</v>
      </c>
      <c r="I40" s="203">
        <f t="shared" ref="I40:L40" si="9">SUM(I38:I39)</f>
        <v>0</v>
      </c>
      <c r="J40" s="203">
        <f t="shared" si="9"/>
        <v>320</v>
      </c>
      <c r="K40" s="203">
        <f t="shared" si="9"/>
        <v>0</v>
      </c>
      <c r="L40" s="204">
        <f t="shared" si="9"/>
        <v>840</v>
      </c>
      <c r="M40" s="125"/>
      <c r="N40" s="100"/>
      <c r="O40" s="106"/>
      <c r="P40" s="167"/>
      <c r="Q40" s="60"/>
      <c r="R40" s="60"/>
      <c r="S40" s="73"/>
    </row>
    <row r="41" spans="1:19" s="68" customFormat="1" ht="18.75" customHeight="1" thickBot="1" x14ac:dyDescent="0.3">
      <c r="A41" s="187" t="s">
        <v>147</v>
      </c>
      <c r="B41" s="169">
        <v>695</v>
      </c>
      <c r="C41" s="170">
        <v>5900</v>
      </c>
      <c r="D41" s="137">
        <v>1962</v>
      </c>
      <c r="E41" s="207" t="s">
        <v>474</v>
      </c>
      <c r="F41" s="183" t="s">
        <v>149</v>
      </c>
      <c r="G41" s="133">
        <v>14</v>
      </c>
      <c r="H41" s="208">
        <v>520</v>
      </c>
      <c r="I41" s="209" t="s">
        <v>32</v>
      </c>
      <c r="J41" s="210">
        <v>160</v>
      </c>
      <c r="K41" s="211" t="s">
        <v>146</v>
      </c>
      <c r="L41" s="134">
        <f t="shared" si="0"/>
        <v>680</v>
      </c>
      <c r="M41" s="106" t="s">
        <v>165</v>
      </c>
      <c r="N41" s="100">
        <v>3</v>
      </c>
      <c r="O41" s="106">
        <v>2</v>
      </c>
      <c r="P41" s="167" t="s">
        <v>475</v>
      </c>
      <c r="Q41" s="60" t="s">
        <v>166</v>
      </c>
      <c r="R41" s="60" t="s">
        <v>476</v>
      </c>
      <c r="S41" s="188" t="s">
        <v>477</v>
      </c>
    </row>
    <row r="42" spans="1:19" s="68" customFormat="1" ht="18.75" customHeight="1" thickBot="1" x14ac:dyDescent="0.3">
      <c r="A42" s="187"/>
      <c r="B42" s="169"/>
      <c r="C42" s="170"/>
      <c r="D42" s="194"/>
      <c r="E42" s="240" t="s">
        <v>476</v>
      </c>
      <c r="F42" s="202"/>
      <c r="G42" s="127"/>
      <c r="H42" s="203">
        <f>SUM(H41)</f>
        <v>520</v>
      </c>
      <c r="I42" s="203">
        <f t="shared" ref="I42:L42" si="10">SUM(I41)</f>
        <v>0</v>
      </c>
      <c r="J42" s="203">
        <f t="shared" si="10"/>
        <v>160</v>
      </c>
      <c r="K42" s="203">
        <f t="shared" si="10"/>
        <v>0</v>
      </c>
      <c r="L42" s="204">
        <f t="shared" si="10"/>
        <v>680</v>
      </c>
      <c r="M42" s="125"/>
      <c r="N42" s="100"/>
      <c r="O42" s="106"/>
      <c r="P42" s="167"/>
      <c r="Q42" s="60"/>
      <c r="R42" s="60"/>
      <c r="S42" s="188"/>
    </row>
    <row r="43" spans="1:19" s="68" customFormat="1" ht="18.75" customHeight="1" x14ac:dyDescent="0.25">
      <c r="A43" s="187" t="s">
        <v>147</v>
      </c>
      <c r="B43" s="135">
        <v>665</v>
      </c>
      <c r="C43" s="136">
        <v>5730</v>
      </c>
      <c r="D43" s="137">
        <v>1885</v>
      </c>
      <c r="E43" s="184" t="s">
        <v>478</v>
      </c>
      <c r="F43" s="184" t="s">
        <v>149</v>
      </c>
      <c r="G43" s="128">
        <v>1</v>
      </c>
      <c r="H43" s="185">
        <v>260</v>
      </c>
      <c r="I43" s="186" t="s">
        <v>32</v>
      </c>
      <c r="J43" s="200">
        <v>160</v>
      </c>
      <c r="K43" s="201" t="s">
        <v>146</v>
      </c>
      <c r="L43" s="129">
        <f t="shared" si="0"/>
        <v>420</v>
      </c>
      <c r="M43" s="106" t="s">
        <v>165</v>
      </c>
      <c r="N43" s="100">
        <v>4</v>
      </c>
      <c r="O43" s="106">
        <v>1</v>
      </c>
      <c r="P43" s="167" t="s">
        <v>472</v>
      </c>
      <c r="Q43" s="60" t="s">
        <v>166</v>
      </c>
      <c r="R43" s="60" t="s">
        <v>479</v>
      </c>
      <c r="S43" s="188" t="s">
        <v>480</v>
      </c>
    </row>
    <row r="44" spans="1:19" s="68" customFormat="1" ht="18.75" customHeight="1" thickBot="1" x14ac:dyDescent="0.3">
      <c r="A44" s="187" t="s">
        <v>147</v>
      </c>
      <c r="B44" s="143">
        <v>682</v>
      </c>
      <c r="C44" s="144">
        <v>5743</v>
      </c>
      <c r="D44" s="145">
        <v>1905</v>
      </c>
      <c r="E44" s="205" t="s">
        <v>481</v>
      </c>
      <c r="F44" s="148" t="s">
        <v>149</v>
      </c>
      <c r="G44" s="126">
        <v>1</v>
      </c>
      <c r="H44" s="195">
        <v>300</v>
      </c>
      <c r="I44" s="196" t="s">
        <v>32</v>
      </c>
      <c r="J44" s="197">
        <v>160</v>
      </c>
      <c r="K44" s="198" t="s">
        <v>146</v>
      </c>
      <c r="L44" s="134">
        <f t="shared" si="0"/>
        <v>460</v>
      </c>
      <c r="M44" s="106" t="s">
        <v>165</v>
      </c>
      <c r="N44" s="100">
        <v>4</v>
      </c>
      <c r="O44" s="106">
        <v>1</v>
      </c>
      <c r="P44" s="167" t="s">
        <v>472</v>
      </c>
      <c r="Q44" s="60" t="s">
        <v>166</v>
      </c>
      <c r="R44" s="60" t="s">
        <v>479</v>
      </c>
      <c r="S44" s="188" t="s">
        <v>482</v>
      </c>
    </row>
    <row r="45" spans="1:19" s="68" customFormat="1" ht="18.75" customHeight="1" thickBot="1" x14ac:dyDescent="0.3">
      <c r="A45" s="187"/>
      <c r="B45" s="143"/>
      <c r="C45" s="144"/>
      <c r="D45" s="212"/>
      <c r="E45" s="240" t="s">
        <v>479</v>
      </c>
      <c r="F45" s="202"/>
      <c r="G45" s="127"/>
      <c r="H45" s="203">
        <f>SUM(H43:H44)</f>
        <v>560</v>
      </c>
      <c r="I45" s="203">
        <f t="shared" ref="I45:L45" si="11">SUM(I43:I44)</f>
        <v>0</v>
      </c>
      <c r="J45" s="203">
        <f t="shared" si="11"/>
        <v>320</v>
      </c>
      <c r="K45" s="203">
        <f t="shared" si="11"/>
        <v>0</v>
      </c>
      <c r="L45" s="204">
        <f t="shared" si="11"/>
        <v>880</v>
      </c>
      <c r="M45" s="125"/>
      <c r="N45" s="100"/>
      <c r="O45" s="106"/>
      <c r="P45" s="167"/>
      <c r="Q45" s="60"/>
      <c r="R45" s="60"/>
      <c r="S45" s="188"/>
    </row>
    <row r="46" spans="1:19" s="68" customFormat="1" ht="18.75" customHeight="1" x14ac:dyDescent="0.25">
      <c r="A46" s="187" t="s">
        <v>147</v>
      </c>
      <c r="B46" s="135">
        <v>641</v>
      </c>
      <c r="C46" s="136">
        <v>5401</v>
      </c>
      <c r="D46" s="137">
        <v>1819</v>
      </c>
      <c r="E46" s="184" t="s">
        <v>483</v>
      </c>
      <c r="F46" s="184" t="s">
        <v>149</v>
      </c>
      <c r="G46" s="128">
        <v>26</v>
      </c>
      <c r="H46" s="185">
        <v>520</v>
      </c>
      <c r="I46" s="186" t="s">
        <v>32</v>
      </c>
      <c r="J46" s="200">
        <v>160</v>
      </c>
      <c r="K46" s="201" t="s">
        <v>146</v>
      </c>
      <c r="L46" s="129">
        <f t="shared" si="0"/>
        <v>680</v>
      </c>
      <c r="M46" s="106" t="s">
        <v>165</v>
      </c>
      <c r="N46" s="100">
        <v>3</v>
      </c>
      <c r="O46" s="106">
        <v>2</v>
      </c>
      <c r="P46" s="167" t="s">
        <v>424</v>
      </c>
      <c r="Q46" s="60" t="s">
        <v>166</v>
      </c>
      <c r="R46" s="60" t="s">
        <v>484</v>
      </c>
      <c r="S46" s="188" t="s">
        <v>485</v>
      </c>
    </row>
    <row r="47" spans="1:19" s="68" customFormat="1" ht="18.75" customHeight="1" x14ac:dyDescent="0.25">
      <c r="A47" s="187" t="s">
        <v>147</v>
      </c>
      <c r="B47" s="135">
        <v>640</v>
      </c>
      <c r="C47" s="136">
        <v>5400</v>
      </c>
      <c r="D47" s="137">
        <v>1914</v>
      </c>
      <c r="E47" s="138" t="s">
        <v>486</v>
      </c>
      <c r="F47" s="138" t="s">
        <v>149</v>
      </c>
      <c r="G47" s="61">
        <v>26</v>
      </c>
      <c r="H47" s="139">
        <v>260</v>
      </c>
      <c r="I47" s="140" t="s">
        <v>32</v>
      </c>
      <c r="J47" s="141">
        <v>100</v>
      </c>
      <c r="K47" s="142" t="s">
        <v>146</v>
      </c>
      <c r="L47" s="129">
        <f t="shared" si="0"/>
        <v>360</v>
      </c>
      <c r="M47" s="106" t="s">
        <v>165</v>
      </c>
      <c r="N47" s="100">
        <v>3</v>
      </c>
      <c r="O47" s="106">
        <v>1</v>
      </c>
      <c r="P47" s="167" t="s">
        <v>487</v>
      </c>
      <c r="Q47" s="60" t="s">
        <v>168</v>
      </c>
      <c r="R47" s="60" t="s">
        <v>484</v>
      </c>
      <c r="S47" s="188" t="s">
        <v>488</v>
      </c>
    </row>
    <row r="48" spans="1:19" s="68" customFormat="1" ht="18.75" customHeight="1" thickBot="1" x14ac:dyDescent="0.3">
      <c r="A48" s="187" t="s">
        <v>147</v>
      </c>
      <c r="B48" s="143">
        <v>642</v>
      </c>
      <c r="C48" s="144">
        <v>5402</v>
      </c>
      <c r="D48" s="214">
        <v>1819</v>
      </c>
      <c r="E48" s="205" t="s">
        <v>486</v>
      </c>
      <c r="F48" s="148" t="s">
        <v>149</v>
      </c>
      <c r="G48" s="126">
        <v>26</v>
      </c>
      <c r="H48" s="195">
        <v>260</v>
      </c>
      <c r="I48" s="196" t="s">
        <v>32</v>
      </c>
      <c r="J48" s="197">
        <v>160</v>
      </c>
      <c r="K48" s="198" t="s">
        <v>146</v>
      </c>
      <c r="L48" s="134">
        <f t="shared" si="0"/>
        <v>420</v>
      </c>
      <c r="M48" s="106" t="s">
        <v>165</v>
      </c>
      <c r="N48" s="100">
        <v>3</v>
      </c>
      <c r="O48" s="106">
        <v>1</v>
      </c>
      <c r="P48" s="167" t="s">
        <v>489</v>
      </c>
      <c r="Q48" s="60" t="s">
        <v>166</v>
      </c>
      <c r="R48" s="60" t="s">
        <v>484</v>
      </c>
      <c r="S48" s="188" t="s">
        <v>490</v>
      </c>
    </row>
    <row r="49" spans="1:19" s="68" customFormat="1" ht="18.75" customHeight="1" thickBot="1" x14ac:dyDescent="0.3">
      <c r="A49" s="187"/>
      <c r="B49" s="143"/>
      <c r="C49" s="213"/>
      <c r="D49" s="217"/>
      <c r="E49" s="240" t="s">
        <v>484</v>
      </c>
      <c r="F49" s="202"/>
      <c r="G49" s="127"/>
      <c r="H49" s="203">
        <f>SUM(H46:H48)</f>
        <v>1040</v>
      </c>
      <c r="I49" s="203">
        <f t="shared" ref="I49:L49" si="12">SUM(I46:I48)</f>
        <v>0</v>
      </c>
      <c r="J49" s="203">
        <f t="shared" si="12"/>
        <v>420</v>
      </c>
      <c r="K49" s="203">
        <f t="shared" si="12"/>
        <v>0</v>
      </c>
      <c r="L49" s="204">
        <f t="shared" si="12"/>
        <v>1460</v>
      </c>
      <c r="M49" s="125"/>
      <c r="N49" s="100"/>
      <c r="O49" s="106"/>
      <c r="P49" s="167"/>
      <c r="Q49" s="60"/>
      <c r="R49" s="60"/>
      <c r="S49" s="188"/>
    </row>
    <row r="50" spans="1:19" s="68" customFormat="1" ht="18.75" customHeight="1" x14ac:dyDescent="0.25">
      <c r="A50" s="187" t="s">
        <v>147</v>
      </c>
      <c r="B50" s="143">
        <v>623</v>
      </c>
      <c r="C50" s="144">
        <v>5312</v>
      </c>
      <c r="D50" s="215">
        <v>1798</v>
      </c>
      <c r="E50" s="199" t="s">
        <v>491</v>
      </c>
      <c r="F50" s="184" t="s">
        <v>149</v>
      </c>
      <c r="G50" s="216">
        <v>30</v>
      </c>
      <c r="H50" s="185">
        <v>260</v>
      </c>
      <c r="I50" s="186" t="s">
        <v>32</v>
      </c>
      <c r="J50" s="200">
        <v>160</v>
      </c>
      <c r="K50" s="201" t="s">
        <v>146</v>
      </c>
      <c r="L50" s="129">
        <f t="shared" si="0"/>
        <v>420</v>
      </c>
      <c r="M50" s="106" t="s">
        <v>165</v>
      </c>
      <c r="N50" s="100">
        <v>3</v>
      </c>
      <c r="O50" s="34">
        <v>1</v>
      </c>
      <c r="P50" s="167" t="s">
        <v>325</v>
      </c>
      <c r="Q50" s="172" t="s">
        <v>166</v>
      </c>
      <c r="R50" s="60" t="s">
        <v>492</v>
      </c>
      <c r="S50" s="189" t="s">
        <v>493</v>
      </c>
    </row>
    <row r="51" spans="1:19" s="68" customFormat="1" ht="18.75" customHeight="1" x14ac:dyDescent="0.25">
      <c r="A51" s="187" t="s">
        <v>147</v>
      </c>
      <c r="B51" s="143">
        <v>647</v>
      </c>
      <c r="C51" s="144">
        <v>5403</v>
      </c>
      <c r="D51" s="145">
        <v>1819</v>
      </c>
      <c r="E51" s="168" t="s">
        <v>494</v>
      </c>
      <c r="F51" s="138" t="s">
        <v>149</v>
      </c>
      <c r="G51" s="61">
        <v>30</v>
      </c>
      <c r="H51" s="139">
        <v>260</v>
      </c>
      <c r="I51" s="140" t="s">
        <v>32</v>
      </c>
      <c r="J51" s="141">
        <v>160</v>
      </c>
      <c r="K51" s="142" t="s">
        <v>146</v>
      </c>
      <c r="L51" s="129">
        <f t="shared" si="0"/>
        <v>420</v>
      </c>
      <c r="M51" s="106" t="s">
        <v>165</v>
      </c>
      <c r="N51" s="100">
        <v>3</v>
      </c>
      <c r="O51" s="106">
        <v>1</v>
      </c>
      <c r="P51" s="167" t="s">
        <v>495</v>
      </c>
      <c r="Q51" s="60" t="s">
        <v>166</v>
      </c>
      <c r="R51" s="60" t="s">
        <v>492</v>
      </c>
      <c r="S51" s="188" t="s">
        <v>496</v>
      </c>
    </row>
    <row r="52" spans="1:19" s="68" customFormat="1" ht="18.75" customHeight="1" x14ac:dyDescent="0.25">
      <c r="A52" s="187" t="s">
        <v>147</v>
      </c>
      <c r="B52" s="143">
        <v>624</v>
      </c>
      <c r="C52" s="144">
        <v>5313</v>
      </c>
      <c r="D52" s="145">
        <v>1798</v>
      </c>
      <c r="E52" s="168" t="s">
        <v>497</v>
      </c>
      <c r="F52" s="138" t="s">
        <v>149</v>
      </c>
      <c r="G52" s="61">
        <v>30</v>
      </c>
      <c r="H52" s="139">
        <v>260</v>
      </c>
      <c r="I52" s="140" t="s">
        <v>32</v>
      </c>
      <c r="J52" s="141">
        <v>160</v>
      </c>
      <c r="K52" s="142" t="s">
        <v>146</v>
      </c>
      <c r="L52" s="129">
        <f t="shared" si="0"/>
        <v>420</v>
      </c>
      <c r="M52" s="106" t="s">
        <v>165</v>
      </c>
      <c r="N52" s="100">
        <v>3</v>
      </c>
      <c r="O52" s="106">
        <v>1</v>
      </c>
      <c r="P52" s="167" t="s">
        <v>325</v>
      </c>
      <c r="Q52" s="60" t="s">
        <v>166</v>
      </c>
      <c r="R52" s="60" t="s">
        <v>492</v>
      </c>
      <c r="S52" s="188" t="s">
        <v>493</v>
      </c>
    </row>
    <row r="53" spans="1:19" s="68" customFormat="1" ht="18.75" customHeight="1" x14ac:dyDescent="0.25">
      <c r="A53" s="187" t="s">
        <v>147</v>
      </c>
      <c r="B53" s="143">
        <v>625</v>
      </c>
      <c r="C53" s="144">
        <v>5314</v>
      </c>
      <c r="D53" s="145">
        <v>1798</v>
      </c>
      <c r="E53" s="168" t="s">
        <v>498</v>
      </c>
      <c r="F53" s="138" t="s">
        <v>149</v>
      </c>
      <c r="G53" s="61">
        <v>30</v>
      </c>
      <c r="H53" s="139">
        <v>300</v>
      </c>
      <c r="I53" s="140" t="s">
        <v>32</v>
      </c>
      <c r="J53" s="141">
        <v>160</v>
      </c>
      <c r="K53" s="142" t="s">
        <v>146</v>
      </c>
      <c r="L53" s="129">
        <f t="shared" si="0"/>
        <v>460</v>
      </c>
      <c r="M53" s="106" t="s">
        <v>165</v>
      </c>
      <c r="N53" s="100">
        <v>3</v>
      </c>
      <c r="O53" s="106">
        <v>1</v>
      </c>
      <c r="P53" s="167" t="s">
        <v>325</v>
      </c>
      <c r="Q53" s="60" t="s">
        <v>166</v>
      </c>
      <c r="R53" s="60" t="s">
        <v>492</v>
      </c>
      <c r="S53" s="188" t="s">
        <v>493</v>
      </c>
    </row>
    <row r="54" spans="1:19" s="68" customFormat="1" ht="18.75" customHeight="1" thickBot="1" x14ac:dyDescent="0.3">
      <c r="A54" s="187" t="s">
        <v>147</v>
      </c>
      <c r="B54" s="143">
        <v>648</v>
      </c>
      <c r="C54" s="144">
        <v>5404</v>
      </c>
      <c r="D54" s="145">
        <v>1819</v>
      </c>
      <c r="E54" s="205" t="s">
        <v>499</v>
      </c>
      <c r="F54" s="148" t="s">
        <v>149</v>
      </c>
      <c r="G54" s="126">
        <v>30</v>
      </c>
      <c r="H54" s="195">
        <v>300</v>
      </c>
      <c r="I54" s="196" t="s">
        <v>32</v>
      </c>
      <c r="J54" s="197">
        <v>160</v>
      </c>
      <c r="K54" s="198" t="s">
        <v>146</v>
      </c>
      <c r="L54" s="134">
        <f t="shared" si="0"/>
        <v>460</v>
      </c>
      <c r="M54" s="106" t="s">
        <v>165</v>
      </c>
      <c r="N54" s="100">
        <v>3</v>
      </c>
      <c r="O54" s="106">
        <v>1</v>
      </c>
      <c r="P54" s="167" t="s">
        <v>225</v>
      </c>
      <c r="Q54" s="60" t="s">
        <v>166</v>
      </c>
      <c r="R54" s="60" t="s">
        <v>492</v>
      </c>
      <c r="S54" s="188" t="s">
        <v>496</v>
      </c>
    </row>
    <row r="55" spans="1:19" s="68" customFormat="1" ht="18.75" customHeight="1" thickBot="1" x14ac:dyDescent="0.3">
      <c r="A55" s="187"/>
      <c r="B55" s="143"/>
      <c r="C55" s="144"/>
      <c r="D55" s="212"/>
      <c r="E55" s="240" t="s">
        <v>492</v>
      </c>
      <c r="F55" s="202"/>
      <c r="G55" s="127"/>
      <c r="H55" s="203">
        <f>SUM(H50:H54)</f>
        <v>1380</v>
      </c>
      <c r="I55" s="203">
        <f t="shared" ref="I55:L55" si="13">SUM(I50:I54)</f>
        <v>0</v>
      </c>
      <c r="J55" s="203">
        <f t="shared" si="13"/>
        <v>800</v>
      </c>
      <c r="K55" s="203">
        <f t="shared" si="13"/>
        <v>0</v>
      </c>
      <c r="L55" s="204">
        <f t="shared" si="13"/>
        <v>2180</v>
      </c>
      <c r="M55" s="125"/>
      <c r="N55" s="100"/>
      <c r="O55" s="106"/>
      <c r="P55" s="167"/>
      <c r="Q55" s="60"/>
      <c r="R55" s="60"/>
      <c r="S55" s="188"/>
    </row>
    <row r="56" spans="1:19" s="68" customFormat="1" ht="18.75" customHeight="1" x14ac:dyDescent="0.25">
      <c r="A56" s="187" t="s">
        <v>147</v>
      </c>
      <c r="B56" s="143">
        <v>703</v>
      </c>
      <c r="C56" s="144">
        <v>5849</v>
      </c>
      <c r="D56" s="145">
        <v>1959</v>
      </c>
      <c r="E56" s="184" t="s">
        <v>164</v>
      </c>
      <c r="F56" s="184" t="s">
        <v>149</v>
      </c>
      <c r="G56" s="128">
        <v>16</v>
      </c>
      <c r="H56" s="185">
        <v>260</v>
      </c>
      <c r="I56" s="186" t="s">
        <v>32</v>
      </c>
      <c r="J56" s="200">
        <v>160</v>
      </c>
      <c r="K56" s="201" t="s">
        <v>146</v>
      </c>
      <c r="L56" s="129">
        <f t="shared" si="0"/>
        <v>420</v>
      </c>
      <c r="M56" s="106" t="s">
        <v>165</v>
      </c>
      <c r="N56" s="100">
        <v>3</v>
      </c>
      <c r="O56" s="106">
        <v>1</v>
      </c>
      <c r="P56" s="167" t="s">
        <v>500</v>
      </c>
      <c r="Q56" s="60" t="s">
        <v>166</v>
      </c>
      <c r="R56" s="60" t="s">
        <v>174</v>
      </c>
      <c r="S56" s="188" t="s">
        <v>501</v>
      </c>
    </row>
    <row r="57" spans="1:19" s="68" customFormat="1" ht="18.75" customHeight="1" thickBot="1" x14ac:dyDescent="0.3">
      <c r="A57" s="187" t="s">
        <v>147</v>
      </c>
      <c r="B57" s="171">
        <v>708</v>
      </c>
      <c r="C57" s="170">
        <v>5901</v>
      </c>
      <c r="D57" s="137">
        <v>1962</v>
      </c>
      <c r="E57" s="205" t="s">
        <v>502</v>
      </c>
      <c r="F57" s="148" t="s">
        <v>149</v>
      </c>
      <c r="G57" s="126">
        <v>1</v>
      </c>
      <c r="H57" s="195">
        <v>260</v>
      </c>
      <c r="I57" s="196" t="s">
        <v>32</v>
      </c>
      <c r="J57" s="197">
        <v>160</v>
      </c>
      <c r="K57" s="198" t="s">
        <v>146</v>
      </c>
      <c r="L57" s="134">
        <f t="shared" si="0"/>
        <v>420</v>
      </c>
      <c r="M57" s="106" t="s">
        <v>165</v>
      </c>
      <c r="N57" s="100">
        <v>21</v>
      </c>
      <c r="O57" s="106">
        <v>1</v>
      </c>
      <c r="P57" s="167" t="s">
        <v>503</v>
      </c>
      <c r="Q57" s="60" t="s">
        <v>166</v>
      </c>
      <c r="R57" s="60" t="s">
        <v>504</v>
      </c>
      <c r="S57" s="188" t="s">
        <v>505</v>
      </c>
    </row>
    <row r="58" spans="1:19" s="68" customFormat="1" ht="18.75" customHeight="1" thickBot="1" x14ac:dyDescent="0.3">
      <c r="A58" s="187"/>
      <c r="B58" s="171"/>
      <c r="C58" s="170"/>
      <c r="D58" s="194"/>
      <c r="E58" s="240" t="s">
        <v>504</v>
      </c>
      <c r="F58" s="202"/>
      <c r="G58" s="127"/>
      <c r="H58" s="203">
        <f>SUM(H56:H57)</f>
        <v>520</v>
      </c>
      <c r="I58" s="203">
        <f t="shared" ref="I58:L58" si="14">SUM(I56:I57)</f>
        <v>0</v>
      </c>
      <c r="J58" s="203">
        <f t="shared" si="14"/>
        <v>320</v>
      </c>
      <c r="K58" s="203">
        <f t="shared" si="14"/>
        <v>0</v>
      </c>
      <c r="L58" s="204">
        <f t="shared" si="14"/>
        <v>840</v>
      </c>
      <c r="M58" s="125"/>
      <c r="N58" s="100"/>
      <c r="O58" s="106"/>
      <c r="P58" s="167"/>
      <c r="Q58" s="60"/>
      <c r="R58" s="60"/>
      <c r="S58" s="188"/>
    </row>
    <row r="59" spans="1:19" s="68" customFormat="1" ht="18.75" customHeight="1" x14ac:dyDescent="0.25">
      <c r="A59" s="187" t="s">
        <v>147</v>
      </c>
      <c r="B59" s="143">
        <v>638</v>
      </c>
      <c r="C59" s="144">
        <v>5321</v>
      </c>
      <c r="D59" s="145">
        <v>1799</v>
      </c>
      <c r="E59" s="199" t="s">
        <v>506</v>
      </c>
      <c r="F59" s="184" t="s">
        <v>149</v>
      </c>
      <c r="G59" s="128">
        <v>1</v>
      </c>
      <c r="H59" s="185">
        <v>300</v>
      </c>
      <c r="I59" s="186" t="s">
        <v>32</v>
      </c>
      <c r="J59" s="200">
        <v>160</v>
      </c>
      <c r="K59" s="201" t="s">
        <v>146</v>
      </c>
      <c r="L59" s="129">
        <f t="shared" si="0"/>
        <v>460</v>
      </c>
      <c r="M59" s="106" t="s">
        <v>165</v>
      </c>
      <c r="N59" s="100">
        <v>4</v>
      </c>
      <c r="O59" s="106">
        <v>1</v>
      </c>
      <c r="P59" s="167" t="s">
        <v>507</v>
      </c>
      <c r="Q59" s="60" t="s">
        <v>166</v>
      </c>
      <c r="R59" s="76" t="s">
        <v>196</v>
      </c>
      <c r="S59" s="188" t="s">
        <v>508</v>
      </c>
    </row>
    <row r="60" spans="1:19" s="68" customFormat="1" ht="18.75" customHeight="1" x14ac:dyDescent="0.25">
      <c r="A60" s="187" t="s">
        <v>147</v>
      </c>
      <c r="B60" s="147">
        <v>690</v>
      </c>
      <c r="C60" s="144">
        <v>5772</v>
      </c>
      <c r="D60" s="145">
        <v>1934</v>
      </c>
      <c r="E60" s="168" t="s">
        <v>506</v>
      </c>
      <c r="F60" s="138" t="s">
        <v>149</v>
      </c>
      <c r="G60" s="61">
        <v>1</v>
      </c>
      <c r="H60" s="139">
        <v>600</v>
      </c>
      <c r="I60" s="140" t="s">
        <v>32</v>
      </c>
      <c r="J60" s="141">
        <v>160</v>
      </c>
      <c r="K60" s="142" t="s">
        <v>146</v>
      </c>
      <c r="L60" s="129">
        <f t="shared" si="0"/>
        <v>760</v>
      </c>
      <c r="M60" s="106" t="s">
        <v>165</v>
      </c>
      <c r="N60" s="100">
        <v>4</v>
      </c>
      <c r="O60" s="106">
        <v>1</v>
      </c>
      <c r="P60" s="167" t="s">
        <v>509</v>
      </c>
      <c r="Q60" s="60" t="s">
        <v>166</v>
      </c>
      <c r="R60" s="76" t="s">
        <v>196</v>
      </c>
      <c r="S60" s="188" t="s">
        <v>510</v>
      </c>
    </row>
    <row r="61" spans="1:19" s="68" customFormat="1" ht="18.75" customHeight="1" x14ac:dyDescent="0.25">
      <c r="A61" s="187" t="s">
        <v>147</v>
      </c>
      <c r="B61" s="135">
        <v>653</v>
      </c>
      <c r="C61" s="136">
        <v>5492</v>
      </c>
      <c r="D61" s="137">
        <v>1875</v>
      </c>
      <c r="E61" s="138" t="s">
        <v>511</v>
      </c>
      <c r="F61" s="138" t="s">
        <v>149</v>
      </c>
      <c r="G61" s="61">
        <v>1</v>
      </c>
      <c r="H61" s="139">
        <v>780</v>
      </c>
      <c r="I61" s="140" t="s">
        <v>32</v>
      </c>
      <c r="J61" s="141">
        <v>160</v>
      </c>
      <c r="K61" s="142" t="s">
        <v>146</v>
      </c>
      <c r="L61" s="129">
        <f t="shared" si="0"/>
        <v>940</v>
      </c>
      <c r="M61" s="106" t="s">
        <v>165</v>
      </c>
      <c r="N61" s="100">
        <v>4</v>
      </c>
      <c r="O61" s="106">
        <v>3</v>
      </c>
      <c r="P61" s="167" t="s">
        <v>457</v>
      </c>
      <c r="Q61" s="60" t="s">
        <v>166</v>
      </c>
      <c r="R61" s="76" t="s">
        <v>196</v>
      </c>
      <c r="S61" s="188" t="s">
        <v>512</v>
      </c>
    </row>
    <row r="62" spans="1:19" s="68" customFormat="1" ht="18.75" customHeight="1" thickBot="1" x14ac:dyDescent="0.3">
      <c r="A62" s="187" t="s">
        <v>147</v>
      </c>
      <c r="B62" s="143">
        <v>639</v>
      </c>
      <c r="C62" s="144">
        <v>5322</v>
      </c>
      <c r="D62" s="145">
        <v>1799</v>
      </c>
      <c r="E62" s="205" t="s">
        <v>216</v>
      </c>
      <c r="F62" s="148" t="s">
        <v>149</v>
      </c>
      <c r="G62" s="126">
        <v>1</v>
      </c>
      <c r="H62" s="195">
        <v>260</v>
      </c>
      <c r="I62" s="196" t="s">
        <v>32</v>
      </c>
      <c r="J62" s="197">
        <v>160</v>
      </c>
      <c r="K62" s="198" t="s">
        <v>146</v>
      </c>
      <c r="L62" s="134">
        <f t="shared" si="0"/>
        <v>420</v>
      </c>
      <c r="M62" s="106" t="s">
        <v>165</v>
      </c>
      <c r="N62" s="100">
        <v>4</v>
      </c>
      <c r="O62" s="106">
        <v>1</v>
      </c>
      <c r="P62" s="167" t="s">
        <v>507</v>
      </c>
      <c r="Q62" s="60" t="s">
        <v>166</v>
      </c>
      <c r="R62" s="76" t="s">
        <v>196</v>
      </c>
      <c r="S62" s="73" t="s">
        <v>513</v>
      </c>
    </row>
    <row r="63" spans="1:19" s="68" customFormat="1" ht="18.75" customHeight="1" thickBot="1" x14ac:dyDescent="0.3">
      <c r="A63" s="187"/>
      <c r="B63" s="143"/>
      <c r="C63" s="144"/>
      <c r="D63" s="212"/>
      <c r="E63" s="240" t="s">
        <v>196</v>
      </c>
      <c r="F63" s="202"/>
      <c r="G63" s="127"/>
      <c r="H63" s="203">
        <f>SUM(H59:H62)</f>
        <v>1940</v>
      </c>
      <c r="I63" s="203">
        <f t="shared" ref="I63:L63" si="15">SUM(I59:I62)</f>
        <v>0</v>
      </c>
      <c r="J63" s="203">
        <f t="shared" si="15"/>
        <v>640</v>
      </c>
      <c r="K63" s="203">
        <f t="shared" si="15"/>
        <v>0</v>
      </c>
      <c r="L63" s="204">
        <f t="shared" si="15"/>
        <v>2580</v>
      </c>
      <c r="M63" s="125"/>
      <c r="N63" s="100"/>
      <c r="O63" s="106"/>
      <c r="P63" s="167"/>
      <c r="Q63" s="60"/>
      <c r="R63" s="77"/>
      <c r="S63" s="73"/>
    </row>
    <row r="64" spans="1:19" s="68" customFormat="1" ht="18.75" customHeight="1" x14ac:dyDescent="0.25">
      <c r="A64" s="187" t="s">
        <v>147</v>
      </c>
      <c r="B64" s="143">
        <v>635</v>
      </c>
      <c r="C64" s="144">
        <v>5306</v>
      </c>
      <c r="D64" s="145">
        <v>1758</v>
      </c>
      <c r="E64" s="184" t="s">
        <v>514</v>
      </c>
      <c r="F64" s="184" t="s">
        <v>149</v>
      </c>
      <c r="G64" s="128">
        <v>1</v>
      </c>
      <c r="H64" s="185">
        <v>900</v>
      </c>
      <c r="I64" s="186" t="s">
        <v>32</v>
      </c>
      <c r="J64" s="200">
        <v>160</v>
      </c>
      <c r="K64" s="201" t="s">
        <v>146</v>
      </c>
      <c r="L64" s="129">
        <f t="shared" si="0"/>
        <v>1060</v>
      </c>
      <c r="M64" s="106" t="s">
        <v>165</v>
      </c>
      <c r="N64" s="100">
        <v>18</v>
      </c>
      <c r="O64" s="106">
        <v>3</v>
      </c>
      <c r="P64" s="167" t="s">
        <v>277</v>
      </c>
      <c r="Q64" s="60" t="s">
        <v>166</v>
      </c>
      <c r="R64" s="74" t="s">
        <v>515</v>
      </c>
      <c r="S64" s="188" t="s">
        <v>516</v>
      </c>
    </row>
    <row r="65" spans="1:19" s="68" customFormat="1" ht="18.75" customHeight="1" x14ac:dyDescent="0.25">
      <c r="A65" s="187" t="s">
        <v>147</v>
      </c>
      <c r="B65" s="146">
        <v>657</v>
      </c>
      <c r="C65" s="136">
        <v>5494</v>
      </c>
      <c r="D65" s="137">
        <v>1875</v>
      </c>
      <c r="E65" s="138" t="s">
        <v>514</v>
      </c>
      <c r="F65" s="138" t="s">
        <v>149</v>
      </c>
      <c r="G65" s="61">
        <v>1</v>
      </c>
      <c r="H65" s="139">
        <v>900</v>
      </c>
      <c r="I65" s="140" t="s">
        <v>32</v>
      </c>
      <c r="J65" s="141">
        <v>160</v>
      </c>
      <c r="K65" s="142" t="s">
        <v>146</v>
      </c>
      <c r="L65" s="129">
        <f t="shared" si="0"/>
        <v>1060</v>
      </c>
      <c r="M65" s="106" t="s">
        <v>165</v>
      </c>
      <c r="N65" s="100">
        <v>18</v>
      </c>
      <c r="O65" s="106">
        <v>3</v>
      </c>
      <c r="P65" s="167" t="s">
        <v>517</v>
      </c>
      <c r="Q65" s="60" t="s">
        <v>166</v>
      </c>
      <c r="R65" s="59" t="s">
        <v>515</v>
      </c>
      <c r="S65" s="188" t="s">
        <v>518</v>
      </c>
    </row>
    <row r="66" spans="1:19" s="68" customFormat="1" ht="18.75" customHeight="1" x14ac:dyDescent="0.25">
      <c r="A66" s="187" t="s">
        <v>147</v>
      </c>
      <c r="B66" s="147">
        <v>713</v>
      </c>
      <c r="C66" s="144">
        <v>5945</v>
      </c>
      <c r="D66" s="145">
        <v>2022</v>
      </c>
      <c r="E66" s="168" t="s">
        <v>519</v>
      </c>
      <c r="F66" s="138" t="s">
        <v>149</v>
      </c>
      <c r="G66" s="61">
        <v>1</v>
      </c>
      <c r="H66" s="139">
        <v>900</v>
      </c>
      <c r="I66" s="140" t="s">
        <v>32</v>
      </c>
      <c r="J66" s="141">
        <v>160</v>
      </c>
      <c r="K66" s="142" t="s">
        <v>146</v>
      </c>
      <c r="L66" s="129">
        <f t="shared" si="0"/>
        <v>1060</v>
      </c>
      <c r="M66" s="106" t="s">
        <v>165</v>
      </c>
      <c r="N66" s="100">
        <v>18</v>
      </c>
      <c r="O66" s="106">
        <v>1</v>
      </c>
      <c r="P66" s="167" t="s">
        <v>451</v>
      </c>
      <c r="Q66" s="60" t="s">
        <v>166</v>
      </c>
      <c r="R66" s="59" t="s">
        <v>515</v>
      </c>
      <c r="S66" s="188" t="s">
        <v>520</v>
      </c>
    </row>
    <row r="67" spans="1:19" s="68" customFormat="1" ht="18.75" customHeight="1" thickBot="1" x14ac:dyDescent="0.3">
      <c r="A67" s="187" t="s">
        <v>147</v>
      </c>
      <c r="B67" s="147">
        <v>691</v>
      </c>
      <c r="C67" s="144">
        <v>5850</v>
      </c>
      <c r="D67" s="145">
        <v>1960</v>
      </c>
      <c r="E67" s="205" t="s">
        <v>521</v>
      </c>
      <c r="F67" s="148" t="s">
        <v>149</v>
      </c>
      <c r="G67" s="126">
        <v>1</v>
      </c>
      <c r="H67" s="195">
        <v>900</v>
      </c>
      <c r="I67" s="196" t="s">
        <v>32</v>
      </c>
      <c r="J67" s="197">
        <v>160</v>
      </c>
      <c r="K67" s="198" t="s">
        <v>146</v>
      </c>
      <c r="L67" s="134">
        <f t="shared" si="0"/>
        <v>1060</v>
      </c>
      <c r="M67" s="106" t="s">
        <v>165</v>
      </c>
      <c r="N67" s="100">
        <v>18</v>
      </c>
      <c r="O67" s="106">
        <v>3</v>
      </c>
      <c r="P67" s="167" t="s">
        <v>522</v>
      </c>
      <c r="Q67" s="60" t="s">
        <v>166</v>
      </c>
      <c r="R67" s="59" t="s">
        <v>515</v>
      </c>
      <c r="S67" s="188" t="s">
        <v>523</v>
      </c>
    </row>
    <row r="68" spans="1:19" s="68" customFormat="1" ht="18.75" customHeight="1" thickBot="1" x14ac:dyDescent="0.3">
      <c r="A68" s="187"/>
      <c r="B68" s="147"/>
      <c r="C68" s="144"/>
      <c r="D68" s="212"/>
      <c r="E68" s="240" t="s">
        <v>515</v>
      </c>
      <c r="F68" s="202"/>
      <c r="G68" s="127"/>
      <c r="H68" s="203">
        <f>SUM(H64:H67)</f>
        <v>3600</v>
      </c>
      <c r="I68" s="203">
        <f t="shared" ref="I68:L68" si="16">SUM(I64:I67)</f>
        <v>0</v>
      </c>
      <c r="J68" s="203">
        <f t="shared" si="16"/>
        <v>640</v>
      </c>
      <c r="K68" s="203">
        <f t="shared" si="16"/>
        <v>0</v>
      </c>
      <c r="L68" s="204">
        <f t="shared" si="16"/>
        <v>4240</v>
      </c>
      <c r="M68" s="125"/>
      <c r="N68" s="100"/>
      <c r="O68" s="106"/>
      <c r="P68" s="167"/>
      <c r="Q68" s="60"/>
      <c r="R68" s="59"/>
      <c r="S68" s="188"/>
    </row>
    <row r="69" spans="1:19" s="68" customFormat="1" ht="18.75" customHeight="1" x14ac:dyDescent="0.25">
      <c r="A69" s="187" t="s">
        <v>147</v>
      </c>
      <c r="B69" s="146">
        <v>654</v>
      </c>
      <c r="C69" s="136">
        <v>5493</v>
      </c>
      <c r="D69" s="137">
        <v>1875</v>
      </c>
      <c r="E69" s="184" t="s">
        <v>524</v>
      </c>
      <c r="F69" s="184" t="s">
        <v>149</v>
      </c>
      <c r="G69" s="128">
        <v>1</v>
      </c>
      <c r="H69" s="185">
        <v>780</v>
      </c>
      <c r="I69" s="186" t="s">
        <v>32</v>
      </c>
      <c r="J69" s="200">
        <v>160</v>
      </c>
      <c r="K69" s="201" t="s">
        <v>146</v>
      </c>
      <c r="L69" s="129">
        <f t="shared" si="0"/>
        <v>940</v>
      </c>
      <c r="M69" s="106" t="s">
        <v>165</v>
      </c>
      <c r="N69" s="100">
        <v>4</v>
      </c>
      <c r="O69" s="106">
        <v>3</v>
      </c>
      <c r="P69" s="167" t="s">
        <v>525</v>
      </c>
      <c r="Q69" s="60" t="s">
        <v>166</v>
      </c>
      <c r="R69" s="60" t="s">
        <v>183</v>
      </c>
      <c r="S69" s="188" t="s">
        <v>512</v>
      </c>
    </row>
    <row r="70" spans="1:19" s="68" customFormat="1" ht="18.75" customHeight="1" x14ac:dyDescent="0.25">
      <c r="A70" s="187" t="s">
        <v>147</v>
      </c>
      <c r="B70" s="143">
        <v>649</v>
      </c>
      <c r="C70" s="144">
        <v>5399</v>
      </c>
      <c r="D70" s="145">
        <v>1801</v>
      </c>
      <c r="E70" s="138" t="s">
        <v>197</v>
      </c>
      <c r="F70" s="138" t="s">
        <v>149</v>
      </c>
      <c r="G70" s="61">
        <v>1</v>
      </c>
      <c r="H70" s="139">
        <v>260</v>
      </c>
      <c r="I70" s="140" t="s">
        <v>32</v>
      </c>
      <c r="J70" s="141">
        <v>160</v>
      </c>
      <c r="K70" s="142" t="s">
        <v>146</v>
      </c>
      <c r="L70" s="129">
        <f t="shared" si="0"/>
        <v>420</v>
      </c>
      <c r="M70" s="106" t="s">
        <v>165</v>
      </c>
      <c r="N70" s="100">
        <v>19</v>
      </c>
      <c r="O70" s="106">
        <v>1</v>
      </c>
      <c r="P70" s="167" t="s">
        <v>495</v>
      </c>
      <c r="Q70" s="60" t="s">
        <v>166</v>
      </c>
      <c r="R70" s="59" t="s">
        <v>183</v>
      </c>
      <c r="S70" s="188" t="s">
        <v>526</v>
      </c>
    </row>
    <row r="71" spans="1:19" s="68" customFormat="1" ht="18.75" customHeight="1" x14ac:dyDescent="0.25">
      <c r="A71" s="187" t="s">
        <v>147</v>
      </c>
      <c r="B71" s="146">
        <v>712</v>
      </c>
      <c r="C71" s="136">
        <v>5944</v>
      </c>
      <c r="D71" s="137">
        <v>2022</v>
      </c>
      <c r="E71" s="138" t="s">
        <v>197</v>
      </c>
      <c r="F71" s="138" t="s">
        <v>149</v>
      </c>
      <c r="G71" s="61">
        <v>1</v>
      </c>
      <c r="H71" s="139">
        <v>260</v>
      </c>
      <c r="I71" s="140" t="s">
        <v>32</v>
      </c>
      <c r="J71" s="141">
        <v>160</v>
      </c>
      <c r="K71" s="142" t="s">
        <v>146</v>
      </c>
      <c r="L71" s="129">
        <f t="shared" si="0"/>
        <v>420</v>
      </c>
      <c r="M71" s="106" t="s">
        <v>165</v>
      </c>
      <c r="N71" s="100">
        <v>19</v>
      </c>
      <c r="O71" s="106">
        <v>1</v>
      </c>
      <c r="P71" s="167" t="s">
        <v>527</v>
      </c>
      <c r="Q71" s="60" t="s">
        <v>166</v>
      </c>
      <c r="R71" s="59" t="s">
        <v>183</v>
      </c>
      <c r="S71" s="188" t="s">
        <v>528</v>
      </c>
    </row>
    <row r="72" spans="1:19" s="68" customFormat="1" ht="18.75" customHeight="1" x14ac:dyDescent="0.25">
      <c r="A72" s="187" t="s">
        <v>147</v>
      </c>
      <c r="B72" s="147">
        <v>676</v>
      </c>
      <c r="C72" s="144">
        <v>5766</v>
      </c>
      <c r="D72" s="145">
        <v>1913</v>
      </c>
      <c r="E72" s="138" t="s">
        <v>529</v>
      </c>
      <c r="F72" s="138" t="s">
        <v>149</v>
      </c>
      <c r="G72" s="61">
        <v>1</v>
      </c>
      <c r="H72" s="139">
        <v>900</v>
      </c>
      <c r="I72" s="140" t="s">
        <v>32</v>
      </c>
      <c r="J72" s="141">
        <v>100</v>
      </c>
      <c r="K72" s="142" t="s">
        <v>146</v>
      </c>
      <c r="L72" s="129">
        <f t="shared" si="0"/>
        <v>1000</v>
      </c>
      <c r="M72" s="106" t="s">
        <v>165</v>
      </c>
      <c r="N72" s="100">
        <v>19</v>
      </c>
      <c r="O72" s="106">
        <v>3</v>
      </c>
      <c r="P72" s="167" t="s">
        <v>530</v>
      </c>
      <c r="Q72" s="60" t="s">
        <v>168</v>
      </c>
      <c r="R72" s="60" t="s">
        <v>183</v>
      </c>
      <c r="S72" s="188" t="s">
        <v>531</v>
      </c>
    </row>
    <row r="73" spans="1:19" s="68" customFormat="1" ht="18.75" customHeight="1" x14ac:dyDescent="0.25">
      <c r="A73" s="187" t="s">
        <v>147</v>
      </c>
      <c r="B73" s="147">
        <v>722</v>
      </c>
      <c r="C73" s="144">
        <v>5949</v>
      </c>
      <c r="D73" s="145">
        <v>2022</v>
      </c>
      <c r="E73" s="168" t="s">
        <v>532</v>
      </c>
      <c r="F73" s="138" t="s">
        <v>149</v>
      </c>
      <c r="G73" s="61">
        <v>1</v>
      </c>
      <c r="H73" s="139">
        <v>300</v>
      </c>
      <c r="I73" s="140" t="s">
        <v>32</v>
      </c>
      <c r="J73" s="141">
        <v>160</v>
      </c>
      <c r="K73" s="142" t="s">
        <v>146</v>
      </c>
      <c r="L73" s="129">
        <f t="shared" si="0"/>
        <v>460</v>
      </c>
      <c r="M73" s="106" t="s">
        <v>165</v>
      </c>
      <c r="N73" s="100">
        <v>21</v>
      </c>
      <c r="O73" s="106">
        <v>1</v>
      </c>
      <c r="P73" s="167" t="s">
        <v>527</v>
      </c>
      <c r="Q73" s="60" t="s">
        <v>166</v>
      </c>
      <c r="R73" s="60" t="s">
        <v>183</v>
      </c>
      <c r="S73" s="188" t="s">
        <v>533</v>
      </c>
    </row>
    <row r="74" spans="1:19" s="68" customFormat="1" ht="18.75" customHeight="1" x14ac:dyDescent="0.25">
      <c r="A74" s="187" t="s">
        <v>147</v>
      </c>
      <c r="B74" s="147">
        <v>702</v>
      </c>
      <c r="C74" s="144">
        <v>5848</v>
      </c>
      <c r="D74" s="145">
        <v>1959</v>
      </c>
      <c r="E74" s="168" t="s">
        <v>534</v>
      </c>
      <c r="F74" s="138" t="s">
        <v>149</v>
      </c>
      <c r="G74" s="61">
        <v>1</v>
      </c>
      <c r="H74" s="139">
        <v>420</v>
      </c>
      <c r="I74" s="140" t="s">
        <v>32</v>
      </c>
      <c r="J74" s="141">
        <v>60</v>
      </c>
      <c r="K74" s="142" t="s">
        <v>146</v>
      </c>
      <c r="L74" s="129">
        <f t="shared" si="0"/>
        <v>480</v>
      </c>
      <c r="M74" s="106" t="s">
        <v>165</v>
      </c>
      <c r="N74" s="100">
        <v>21</v>
      </c>
      <c r="O74" s="34">
        <v>2</v>
      </c>
      <c r="P74" s="167" t="s">
        <v>535</v>
      </c>
      <c r="Q74" s="172" t="s">
        <v>171</v>
      </c>
      <c r="R74" s="59" t="s">
        <v>183</v>
      </c>
      <c r="S74" s="189" t="s">
        <v>536</v>
      </c>
    </row>
    <row r="75" spans="1:19" s="68" customFormat="1" ht="18.75" customHeight="1" x14ac:dyDescent="0.25">
      <c r="A75" s="187" t="s">
        <v>147</v>
      </c>
      <c r="B75" s="171">
        <v>724</v>
      </c>
      <c r="C75" s="170">
        <v>5951</v>
      </c>
      <c r="D75" s="137">
        <v>2022</v>
      </c>
      <c r="E75" s="168" t="s">
        <v>537</v>
      </c>
      <c r="F75" s="138" t="s">
        <v>149</v>
      </c>
      <c r="G75" s="61">
        <v>1</v>
      </c>
      <c r="H75" s="139">
        <v>260</v>
      </c>
      <c r="I75" s="140" t="s">
        <v>32</v>
      </c>
      <c r="J75" s="141">
        <v>160</v>
      </c>
      <c r="K75" s="142" t="s">
        <v>146</v>
      </c>
      <c r="L75" s="129">
        <f t="shared" si="0"/>
        <v>420</v>
      </c>
      <c r="M75" s="106" t="s">
        <v>165</v>
      </c>
      <c r="N75" s="100">
        <v>21</v>
      </c>
      <c r="O75" s="106">
        <v>1</v>
      </c>
      <c r="P75" s="167" t="s">
        <v>489</v>
      </c>
      <c r="Q75" s="60" t="s">
        <v>166</v>
      </c>
      <c r="R75" s="59" t="s">
        <v>183</v>
      </c>
      <c r="S75" s="188" t="s">
        <v>533</v>
      </c>
    </row>
    <row r="76" spans="1:19" s="68" customFormat="1" ht="18.75" customHeight="1" x14ac:dyDescent="0.25">
      <c r="A76" s="187" t="s">
        <v>147</v>
      </c>
      <c r="B76" s="135">
        <v>636</v>
      </c>
      <c r="C76" s="136">
        <v>5319</v>
      </c>
      <c r="D76" s="137">
        <v>1798</v>
      </c>
      <c r="E76" s="138" t="s">
        <v>195</v>
      </c>
      <c r="F76" s="138" t="s">
        <v>149</v>
      </c>
      <c r="G76" s="61">
        <v>1</v>
      </c>
      <c r="H76" s="139">
        <v>260</v>
      </c>
      <c r="I76" s="140" t="s">
        <v>32</v>
      </c>
      <c r="J76" s="141">
        <v>160</v>
      </c>
      <c r="K76" s="142" t="s">
        <v>146</v>
      </c>
      <c r="L76" s="129">
        <f t="shared" si="0"/>
        <v>420</v>
      </c>
      <c r="M76" s="106" t="s">
        <v>165</v>
      </c>
      <c r="N76" s="100">
        <v>21</v>
      </c>
      <c r="O76" s="106">
        <v>1</v>
      </c>
      <c r="P76" s="167" t="s">
        <v>325</v>
      </c>
      <c r="Q76" s="60" t="s">
        <v>166</v>
      </c>
      <c r="R76" s="59" t="s">
        <v>183</v>
      </c>
      <c r="S76" s="188" t="s">
        <v>538</v>
      </c>
    </row>
    <row r="77" spans="1:19" s="68" customFormat="1" ht="18.75" customHeight="1" x14ac:dyDescent="0.25">
      <c r="A77" s="187" t="s">
        <v>147</v>
      </c>
      <c r="B77" s="147">
        <v>723</v>
      </c>
      <c r="C77" s="144">
        <v>5950</v>
      </c>
      <c r="D77" s="145">
        <v>2022</v>
      </c>
      <c r="E77" s="168" t="s">
        <v>156</v>
      </c>
      <c r="F77" s="138" t="s">
        <v>149</v>
      </c>
      <c r="G77" s="61">
        <v>1</v>
      </c>
      <c r="H77" s="139">
        <v>260</v>
      </c>
      <c r="I77" s="140" t="s">
        <v>32</v>
      </c>
      <c r="J77" s="141">
        <v>160</v>
      </c>
      <c r="K77" s="142" t="s">
        <v>146</v>
      </c>
      <c r="L77" s="129">
        <f t="shared" si="0"/>
        <v>420</v>
      </c>
      <c r="M77" s="106" t="s">
        <v>165</v>
      </c>
      <c r="N77" s="100">
        <v>21</v>
      </c>
      <c r="O77" s="106">
        <v>1</v>
      </c>
      <c r="P77" s="167" t="s">
        <v>527</v>
      </c>
      <c r="Q77" s="60" t="s">
        <v>166</v>
      </c>
      <c r="R77" s="74" t="s">
        <v>183</v>
      </c>
      <c r="S77" s="188" t="s">
        <v>533</v>
      </c>
    </row>
    <row r="78" spans="1:19" s="68" customFormat="1" ht="18.75" customHeight="1" x14ac:dyDescent="0.25">
      <c r="A78" s="187" t="s">
        <v>147</v>
      </c>
      <c r="B78" s="143">
        <v>679</v>
      </c>
      <c r="C78" s="144">
        <v>5740</v>
      </c>
      <c r="D78" s="145">
        <v>1905</v>
      </c>
      <c r="E78" s="168" t="s">
        <v>209</v>
      </c>
      <c r="F78" s="138" t="s">
        <v>149</v>
      </c>
      <c r="G78" s="61">
        <v>1</v>
      </c>
      <c r="H78" s="139">
        <v>780</v>
      </c>
      <c r="I78" s="140" t="s">
        <v>32</v>
      </c>
      <c r="J78" s="141">
        <v>160</v>
      </c>
      <c r="K78" s="142" t="s">
        <v>146</v>
      </c>
      <c r="L78" s="129">
        <f t="shared" si="0"/>
        <v>940</v>
      </c>
      <c r="M78" s="106" t="s">
        <v>165</v>
      </c>
      <c r="N78" s="100">
        <v>21</v>
      </c>
      <c r="O78" s="106">
        <v>3</v>
      </c>
      <c r="P78" s="167" t="s">
        <v>457</v>
      </c>
      <c r="Q78" s="60" t="s">
        <v>166</v>
      </c>
      <c r="R78" s="74" t="s">
        <v>183</v>
      </c>
      <c r="S78" s="188" t="s">
        <v>539</v>
      </c>
    </row>
    <row r="79" spans="1:19" s="68" customFormat="1" ht="18.75" customHeight="1" thickBot="1" x14ac:dyDescent="0.3">
      <c r="A79" s="187" t="s">
        <v>147</v>
      </c>
      <c r="B79" s="169">
        <v>655</v>
      </c>
      <c r="C79" s="170">
        <v>5728</v>
      </c>
      <c r="D79" s="137">
        <v>1885</v>
      </c>
      <c r="E79" s="148" t="s">
        <v>540</v>
      </c>
      <c r="F79" s="148" t="s">
        <v>149</v>
      </c>
      <c r="G79" s="126">
        <v>1</v>
      </c>
      <c r="H79" s="195">
        <v>780</v>
      </c>
      <c r="I79" s="196" t="s">
        <v>32</v>
      </c>
      <c r="J79" s="197">
        <v>160</v>
      </c>
      <c r="K79" s="198" t="s">
        <v>146</v>
      </c>
      <c r="L79" s="134">
        <f t="shared" si="0"/>
        <v>940</v>
      </c>
      <c r="M79" s="106" t="s">
        <v>165</v>
      </c>
      <c r="N79" s="100">
        <v>21</v>
      </c>
      <c r="O79" s="106">
        <v>3</v>
      </c>
      <c r="P79" s="167" t="s">
        <v>457</v>
      </c>
      <c r="Q79" s="60" t="s">
        <v>166</v>
      </c>
      <c r="R79" s="75" t="s">
        <v>183</v>
      </c>
      <c r="S79" s="73" t="s">
        <v>541</v>
      </c>
    </row>
    <row r="80" spans="1:19" s="68" customFormat="1" ht="18.75" customHeight="1" thickBot="1" x14ac:dyDescent="0.3">
      <c r="A80" s="187"/>
      <c r="B80" s="169"/>
      <c r="C80" s="170"/>
      <c r="D80" s="194"/>
      <c r="E80" s="240" t="s">
        <v>183</v>
      </c>
      <c r="F80" s="202"/>
      <c r="G80" s="127"/>
      <c r="H80" s="203">
        <f>SUM(H69:H79)</f>
        <v>5260</v>
      </c>
      <c r="I80" s="203">
        <f t="shared" ref="I80:L80" si="17">SUM(I69:I79)</f>
        <v>0</v>
      </c>
      <c r="J80" s="203">
        <f t="shared" si="17"/>
        <v>1600</v>
      </c>
      <c r="K80" s="203">
        <f t="shared" si="17"/>
        <v>0</v>
      </c>
      <c r="L80" s="204">
        <f t="shared" si="17"/>
        <v>6860</v>
      </c>
      <c r="M80" s="125"/>
      <c r="N80" s="100"/>
      <c r="O80" s="106"/>
      <c r="P80" s="167"/>
      <c r="Q80" s="60"/>
      <c r="R80" s="75"/>
      <c r="S80" s="73"/>
    </row>
    <row r="81" spans="1:19" s="182" customFormat="1" ht="18.75" customHeight="1" x14ac:dyDescent="0.25">
      <c r="A81" s="190" t="s">
        <v>147</v>
      </c>
      <c r="B81" s="174">
        <v>718</v>
      </c>
      <c r="C81" s="175">
        <v>5947</v>
      </c>
      <c r="D81" s="174">
        <v>2022</v>
      </c>
      <c r="E81" s="218" t="s">
        <v>542</v>
      </c>
      <c r="F81" s="218" t="s">
        <v>149</v>
      </c>
      <c r="G81" s="219">
        <v>1</v>
      </c>
      <c r="H81" s="220">
        <v>260</v>
      </c>
      <c r="I81" s="221" t="s">
        <v>32</v>
      </c>
      <c r="J81" s="222">
        <v>50</v>
      </c>
      <c r="K81" s="223" t="s">
        <v>146</v>
      </c>
      <c r="L81" s="177">
        <f t="shared" si="0"/>
        <v>310</v>
      </c>
      <c r="M81" s="178" t="s">
        <v>165</v>
      </c>
      <c r="N81" s="179">
        <v>21</v>
      </c>
      <c r="O81" s="178">
        <v>1</v>
      </c>
      <c r="P81" s="180" t="s">
        <v>543</v>
      </c>
      <c r="Q81" s="76" t="s">
        <v>186</v>
      </c>
      <c r="R81" s="181" t="s">
        <v>544</v>
      </c>
      <c r="S81" s="191" t="s">
        <v>545</v>
      </c>
    </row>
    <row r="82" spans="1:19" s="68" customFormat="1" ht="18.75" customHeight="1" thickBot="1" x14ac:dyDescent="0.3">
      <c r="A82" s="187" t="s">
        <v>147</v>
      </c>
      <c r="B82" s="146">
        <v>717</v>
      </c>
      <c r="C82" s="136">
        <v>5946</v>
      </c>
      <c r="D82" s="137">
        <v>2022</v>
      </c>
      <c r="E82" s="148" t="s">
        <v>546</v>
      </c>
      <c r="F82" s="148" t="s">
        <v>149</v>
      </c>
      <c r="G82" s="126">
        <v>1</v>
      </c>
      <c r="H82" s="195">
        <v>260</v>
      </c>
      <c r="I82" s="196" t="s">
        <v>32</v>
      </c>
      <c r="J82" s="197">
        <v>50</v>
      </c>
      <c r="K82" s="198" t="s">
        <v>146</v>
      </c>
      <c r="L82" s="134">
        <f t="shared" si="0"/>
        <v>310</v>
      </c>
      <c r="M82" s="106" t="s">
        <v>165</v>
      </c>
      <c r="N82" s="100">
        <v>21</v>
      </c>
      <c r="O82" s="106">
        <v>1</v>
      </c>
      <c r="P82" s="167" t="s">
        <v>543</v>
      </c>
      <c r="Q82" s="60" t="s">
        <v>186</v>
      </c>
      <c r="R82" s="66" t="s">
        <v>544</v>
      </c>
      <c r="S82" s="73" t="s">
        <v>545</v>
      </c>
    </row>
    <row r="83" spans="1:19" s="68" customFormat="1" ht="18.75" customHeight="1" thickBot="1" x14ac:dyDescent="0.3">
      <c r="A83" s="187"/>
      <c r="B83" s="146"/>
      <c r="C83" s="136"/>
      <c r="D83" s="194"/>
      <c r="E83" s="241" t="s">
        <v>544</v>
      </c>
      <c r="F83" s="202"/>
      <c r="G83" s="127"/>
      <c r="H83" s="203">
        <f>SUM(H81:H82)</f>
        <v>520</v>
      </c>
      <c r="I83" s="203">
        <f t="shared" ref="I83:L83" si="18">SUM(I81:I82)</f>
        <v>0</v>
      </c>
      <c r="J83" s="203">
        <f t="shared" si="18"/>
        <v>100</v>
      </c>
      <c r="K83" s="203">
        <f t="shared" si="18"/>
        <v>0</v>
      </c>
      <c r="L83" s="204">
        <f t="shared" si="18"/>
        <v>620</v>
      </c>
      <c r="M83" s="125"/>
      <c r="N83" s="100"/>
      <c r="O83" s="106"/>
      <c r="P83" s="167"/>
      <c r="Q83" s="60"/>
      <c r="R83" s="66"/>
      <c r="S83" s="73"/>
    </row>
    <row r="84" spans="1:19" s="68" customFormat="1" ht="18.75" customHeight="1" x14ac:dyDescent="0.25">
      <c r="A84" s="187" t="s">
        <v>147</v>
      </c>
      <c r="B84" s="146">
        <v>693</v>
      </c>
      <c r="C84" s="136">
        <v>5770</v>
      </c>
      <c r="D84" s="137">
        <v>1941</v>
      </c>
      <c r="E84" s="184" t="s">
        <v>547</v>
      </c>
      <c r="F84" s="184" t="s">
        <v>149</v>
      </c>
      <c r="G84" s="128">
        <v>1</v>
      </c>
      <c r="H84" s="185">
        <v>520</v>
      </c>
      <c r="I84" s="186" t="s">
        <v>32</v>
      </c>
      <c r="J84" s="200">
        <v>160</v>
      </c>
      <c r="K84" s="201" t="s">
        <v>146</v>
      </c>
      <c r="L84" s="129">
        <f t="shared" si="0"/>
        <v>680</v>
      </c>
      <c r="M84" s="106" t="s">
        <v>165</v>
      </c>
      <c r="N84" s="100">
        <v>26</v>
      </c>
      <c r="O84" s="106">
        <v>2</v>
      </c>
      <c r="P84" s="167" t="s">
        <v>448</v>
      </c>
      <c r="Q84" s="60" t="s">
        <v>166</v>
      </c>
      <c r="R84" s="60" t="s">
        <v>22</v>
      </c>
      <c r="S84" s="188" t="s">
        <v>548</v>
      </c>
    </row>
    <row r="85" spans="1:19" s="68" customFormat="1" ht="18.75" customHeight="1" x14ac:dyDescent="0.25">
      <c r="A85" s="187" t="s">
        <v>147</v>
      </c>
      <c r="B85" s="169">
        <v>677</v>
      </c>
      <c r="C85" s="170">
        <v>5738</v>
      </c>
      <c r="D85" s="137">
        <v>1905</v>
      </c>
      <c r="E85" s="168" t="s">
        <v>549</v>
      </c>
      <c r="F85" s="138" t="s">
        <v>149</v>
      </c>
      <c r="G85" s="61">
        <v>36</v>
      </c>
      <c r="H85" s="139">
        <v>260</v>
      </c>
      <c r="I85" s="140" t="s">
        <v>32</v>
      </c>
      <c r="J85" s="141">
        <v>20</v>
      </c>
      <c r="K85" s="142" t="s">
        <v>146</v>
      </c>
      <c r="L85" s="129">
        <f t="shared" si="0"/>
        <v>280</v>
      </c>
      <c r="M85" s="106" t="s">
        <v>165</v>
      </c>
      <c r="N85" s="100">
        <v>29</v>
      </c>
      <c r="O85" s="106">
        <v>2</v>
      </c>
      <c r="P85" s="167" t="s">
        <v>550</v>
      </c>
      <c r="Q85" s="60" t="s">
        <v>172</v>
      </c>
      <c r="R85" s="60" t="s">
        <v>22</v>
      </c>
      <c r="S85" s="188" t="s">
        <v>180</v>
      </c>
    </row>
    <row r="86" spans="1:19" s="68" customFormat="1" ht="18.75" customHeight="1" thickBot="1" x14ac:dyDescent="0.3">
      <c r="A86" s="187" t="s">
        <v>147</v>
      </c>
      <c r="B86" s="143">
        <v>678</v>
      </c>
      <c r="C86" s="144">
        <v>5739</v>
      </c>
      <c r="D86" s="145">
        <v>1905</v>
      </c>
      <c r="E86" s="205" t="s">
        <v>549</v>
      </c>
      <c r="F86" s="148" t="s">
        <v>149</v>
      </c>
      <c r="G86" s="126">
        <v>36</v>
      </c>
      <c r="H86" s="195">
        <v>260</v>
      </c>
      <c r="I86" s="196" t="s">
        <v>32</v>
      </c>
      <c r="J86" s="197">
        <v>20</v>
      </c>
      <c r="K86" s="198" t="s">
        <v>146</v>
      </c>
      <c r="L86" s="134">
        <f t="shared" si="0"/>
        <v>280</v>
      </c>
      <c r="M86" s="106" t="s">
        <v>165</v>
      </c>
      <c r="N86" s="100">
        <v>29</v>
      </c>
      <c r="O86" s="106">
        <v>2</v>
      </c>
      <c r="P86" s="167" t="s">
        <v>551</v>
      </c>
      <c r="Q86" s="60" t="s">
        <v>172</v>
      </c>
      <c r="R86" s="60" t="s">
        <v>22</v>
      </c>
      <c r="S86" s="188" t="s">
        <v>180</v>
      </c>
    </row>
    <row r="87" spans="1:19" s="68" customFormat="1" ht="18.75" customHeight="1" thickBot="1" x14ac:dyDescent="0.3">
      <c r="A87" s="187"/>
      <c r="B87" s="143"/>
      <c r="C87" s="144"/>
      <c r="D87" s="212"/>
      <c r="E87" s="240" t="s">
        <v>22</v>
      </c>
      <c r="F87" s="202"/>
      <c r="G87" s="127"/>
      <c r="H87" s="203">
        <f>SUM(H84:H86)</f>
        <v>1040</v>
      </c>
      <c r="I87" s="203">
        <f t="shared" ref="I87:L87" si="19">SUM(I84:I86)</f>
        <v>0</v>
      </c>
      <c r="J87" s="203">
        <f t="shared" si="19"/>
        <v>200</v>
      </c>
      <c r="K87" s="203">
        <f t="shared" si="19"/>
        <v>0</v>
      </c>
      <c r="L87" s="204">
        <f t="shared" si="19"/>
        <v>1240</v>
      </c>
      <c r="M87" s="125"/>
      <c r="N87" s="100"/>
      <c r="O87" s="106"/>
      <c r="P87" s="167"/>
      <c r="Q87" s="60"/>
      <c r="R87" s="60"/>
      <c r="S87" s="188"/>
    </row>
    <row r="88" spans="1:19" s="68" customFormat="1" ht="18.75" customHeight="1" thickBot="1" x14ac:dyDescent="0.3">
      <c r="A88" s="187" t="s">
        <v>147</v>
      </c>
      <c r="B88" s="135">
        <v>643</v>
      </c>
      <c r="C88" s="136">
        <v>5727</v>
      </c>
      <c r="D88" s="137">
        <v>1885</v>
      </c>
      <c r="E88" s="183" t="s">
        <v>552</v>
      </c>
      <c r="F88" s="183" t="s">
        <v>149</v>
      </c>
      <c r="G88" s="133">
        <v>2.15</v>
      </c>
      <c r="H88" s="208">
        <v>260</v>
      </c>
      <c r="I88" s="209" t="s">
        <v>32</v>
      </c>
      <c r="J88" s="210">
        <v>160</v>
      </c>
      <c r="K88" s="211" t="s">
        <v>146</v>
      </c>
      <c r="L88" s="134">
        <f t="shared" ref="L88:L124" si="20">+H88+J88</f>
        <v>420</v>
      </c>
      <c r="M88" s="106" t="s">
        <v>165</v>
      </c>
      <c r="N88" s="100">
        <v>19</v>
      </c>
      <c r="O88" s="106">
        <v>1</v>
      </c>
      <c r="P88" s="167" t="s">
        <v>553</v>
      </c>
      <c r="Q88" s="60" t="s">
        <v>166</v>
      </c>
      <c r="R88" s="60" t="s">
        <v>554</v>
      </c>
      <c r="S88" s="188" t="s">
        <v>555</v>
      </c>
    </row>
    <row r="89" spans="1:19" s="68" customFormat="1" ht="18.75" customHeight="1" thickBot="1" x14ac:dyDescent="0.3">
      <c r="A89" s="187"/>
      <c r="B89" s="135"/>
      <c r="C89" s="136"/>
      <c r="D89" s="194"/>
      <c r="E89" s="240" t="s">
        <v>554</v>
      </c>
      <c r="F89" s="206"/>
      <c r="G89" s="224"/>
      <c r="H89" s="203">
        <f>SUM(H88)</f>
        <v>260</v>
      </c>
      <c r="I89" s="203">
        <f t="shared" ref="I89:L89" si="21">SUM(I88)</f>
        <v>0</v>
      </c>
      <c r="J89" s="203">
        <f t="shared" si="21"/>
        <v>160</v>
      </c>
      <c r="K89" s="203">
        <f t="shared" si="21"/>
        <v>0</v>
      </c>
      <c r="L89" s="204">
        <f t="shared" si="21"/>
        <v>420</v>
      </c>
      <c r="M89" s="125"/>
      <c r="N89" s="100"/>
      <c r="O89" s="106"/>
      <c r="P89" s="167"/>
      <c r="Q89" s="60"/>
      <c r="R89" s="60"/>
      <c r="S89" s="188"/>
    </row>
    <row r="90" spans="1:19" s="68" customFormat="1" ht="18.75" customHeight="1" x14ac:dyDescent="0.25">
      <c r="A90" s="187" t="s">
        <v>147</v>
      </c>
      <c r="B90" s="143">
        <v>651</v>
      </c>
      <c r="C90" s="144">
        <v>5405</v>
      </c>
      <c r="D90" s="145">
        <v>1847</v>
      </c>
      <c r="E90" s="184" t="s">
        <v>229</v>
      </c>
      <c r="F90" s="184" t="s">
        <v>149</v>
      </c>
      <c r="G90" s="128">
        <v>1</v>
      </c>
      <c r="H90" s="185">
        <v>1520</v>
      </c>
      <c r="I90" s="186" t="s">
        <v>32</v>
      </c>
      <c r="J90" s="200">
        <v>160</v>
      </c>
      <c r="K90" s="201" t="s">
        <v>146</v>
      </c>
      <c r="L90" s="129">
        <f t="shared" si="20"/>
        <v>1680</v>
      </c>
      <c r="M90" s="106" t="s">
        <v>165</v>
      </c>
      <c r="N90" s="100">
        <v>19</v>
      </c>
      <c r="O90" s="106">
        <v>4</v>
      </c>
      <c r="P90" s="167" t="s">
        <v>556</v>
      </c>
      <c r="Q90" s="60" t="s">
        <v>166</v>
      </c>
      <c r="R90" s="60" t="s">
        <v>21</v>
      </c>
      <c r="S90" s="188" t="s">
        <v>557</v>
      </c>
    </row>
    <row r="91" spans="1:19" s="68" customFormat="1" ht="18.75" customHeight="1" thickBot="1" x14ac:dyDescent="0.3">
      <c r="A91" s="187" t="s">
        <v>147</v>
      </c>
      <c r="B91" s="147">
        <v>683</v>
      </c>
      <c r="C91" s="144">
        <v>5764</v>
      </c>
      <c r="D91" s="145">
        <v>1912</v>
      </c>
      <c r="E91" s="205" t="s">
        <v>229</v>
      </c>
      <c r="F91" s="148" t="s">
        <v>149</v>
      </c>
      <c r="G91" s="126">
        <v>1</v>
      </c>
      <c r="H91" s="195">
        <v>760</v>
      </c>
      <c r="I91" s="196" t="s">
        <v>32</v>
      </c>
      <c r="J91" s="197">
        <v>160</v>
      </c>
      <c r="K91" s="198" t="s">
        <v>146</v>
      </c>
      <c r="L91" s="134">
        <f t="shared" si="20"/>
        <v>920</v>
      </c>
      <c r="M91" s="106" t="s">
        <v>165</v>
      </c>
      <c r="N91" s="100">
        <v>19</v>
      </c>
      <c r="O91" s="106">
        <v>2</v>
      </c>
      <c r="P91" s="167" t="s">
        <v>558</v>
      </c>
      <c r="Q91" s="60" t="s">
        <v>166</v>
      </c>
      <c r="R91" s="60" t="s">
        <v>21</v>
      </c>
      <c r="S91" s="188" t="s">
        <v>559</v>
      </c>
    </row>
    <row r="92" spans="1:19" s="68" customFormat="1" ht="18.75" customHeight="1" thickBot="1" x14ac:dyDescent="0.3">
      <c r="A92" s="187"/>
      <c r="B92" s="147"/>
      <c r="C92" s="144"/>
      <c r="D92" s="212"/>
      <c r="E92" s="240" t="s">
        <v>21</v>
      </c>
      <c r="F92" s="202"/>
      <c r="G92" s="127"/>
      <c r="H92" s="203">
        <f>SUM(H90:H91)</f>
        <v>2280</v>
      </c>
      <c r="I92" s="203">
        <f t="shared" ref="I92:L92" si="22">SUM(I90:I91)</f>
        <v>0</v>
      </c>
      <c r="J92" s="203">
        <f t="shared" si="22"/>
        <v>320</v>
      </c>
      <c r="K92" s="203">
        <f t="shared" si="22"/>
        <v>0</v>
      </c>
      <c r="L92" s="204">
        <f t="shared" si="22"/>
        <v>2600</v>
      </c>
      <c r="M92" s="125"/>
      <c r="N92" s="100"/>
      <c r="O92" s="106"/>
      <c r="P92" s="167"/>
      <c r="Q92" s="60"/>
      <c r="R92" s="60"/>
      <c r="S92" s="188"/>
    </row>
    <row r="93" spans="1:19" s="68" customFormat="1" ht="18.75" customHeight="1" thickBot="1" x14ac:dyDescent="0.3">
      <c r="A93" s="187" t="s">
        <v>147</v>
      </c>
      <c r="B93" s="146">
        <v>716</v>
      </c>
      <c r="C93" s="136">
        <v>5969</v>
      </c>
      <c r="D93" s="137">
        <v>2030</v>
      </c>
      <c r="E93" s="183" t="s">
        <v>161</v>
      </c>
      <c r="F93" s="183" t="s">
        <v>149</v>
      </c>
      <c r="G93" s="133">
        <v>1</v>
      </c>
      <c r="H93" s="208">
        <v>364</v>
      </c>
      <c r="I93" s="209" t="s">
        <v>32</v>
      </c>
      <c r="J93" s="210">
        <v>20</v>
      </c>
      <c r="K93" s="211" t="s">
        <v>146</v>
      </c>
      <c r="L93" s="134">
        <f t="shared" si="20"/>
        <v>384</v>
      </c>
      <c r="M93" s="106" t="s">
        <v>165</v>
      </c>
      <c r="N93" s="100">
        <v>4</v>
      </c>
      <c r="O93" s="106">
        <v>2</v>
      </c>
      <c r="P93" s="167" t="s">
        <v>535</v>
      </c>
      <c r="Q93" s="60" t="s">
        <v>187</v>
      </c>
      <c r="R93" s="60" t="s">
        <v>43</v>
      </c>
      <c r="S93" s="188" t="s">
        <v>560</v>
      </c>
    </row>
    <row r="94" spans="1:19" s="68" customFormat="1" ht="18.75" customHeight="1" thickBot="1" x14ac:dyDescent="0.3">
      <c r="A94" s="187"/>
      <c r="B94" s="146"/>
      <c r="C94" s="136"/>
      <c r="D94" s="194"/>
      <c r="E94" s="240" t="s">
        <v>43</v>
      </c>
      <c r="F94" s="202"/>
      <c r="G94" s="127"/>
      <c r="H94" s="203">
        <f>SUM(H93)</f>
        <v>364</v>
      </c>
      <c r="I94" s="203">
        <f t="shared" ref="I94:L94" si="23">SUM(I93)</f>
        <v>0</v>
      </c>
      <c r="J94" s="203">
        <f t="shared" si="23"/>
        <v>20</v>
      </c>
      <c r="K94" s="203">
        <f t="shared" si="23"/>
        <v>0</v>
      </c>
      <c r="L94" s="204">
        <f t="shared" si="23"/>
        <v>384</v>
      </c>
      <c r="M94" s="125"/>
      <c r="N94" s="100"/>
      <c r="O94" s="106"/>
      <c r="P94" s="167"/>
      <c r="Q94" s="60"/>
      <c r="R94" s="60"/>
      <c r="S94" s="188"/>
    </row>
    <row r="95" spans="1:19" s="68" customFormat="1" ht="18.75" customHeight="1" x14ac:dyDescent="0.25">
      <c r="A95" s="187" t="s">
        <v>147</v>
      </c>
      <c r="B95" s="135">
        <v>658</v>
      </c>
      <c r="C95" s="136">
        <v>5442</v>
      </c>
      <c r="D95" s="137">
        <v>1874</v>
      </c>
      <c r="E95" s="184" t="s">
        <v>206</v>
      </c>
      <c r="F95" s="184" t="s">
        <v>149</v>
      </c>
      <c r="G95" s="128">
        <v>58</v>
      </c>
      <c r="H95" s="185">
        <v>910</v>
      </c>
      <c r="I95" s="186" t="s">
        <v>32</v>
      </c>
      <c r="J95" s="200">
        <v>60</v>
      </c>
      <c r="K95" s="201" t="s">
        <v>146</v>
      </c>
      <c r="L95" s="129">
        <f t="shared" si="20"/>
        <v>970</v>
      </c>
      <c r="M95" s="106" t="s">
        <v>165</v>
      </c>
      <c r="N95" s="100">
        <v>21</v>
      </c>
      <c r="O95" s="106">
        <v>5</v>
      </c>
      <c r="P95" s="167" t="s">
        <v>561</v>
      </c>
      <c r="Q95" s="60" t="s">
        <v>171</v>
      </c>
      <c r="R95" s="60" t="s">
        <v>189</v>
      </c>
      <c r="S95" s="188" t="s">
        <v>562</v>
      </c>
    </row>
    <row r="96" spans="1:19" s="68" customFormat="1" ht="18.75" customHeight="1" x14ac:dyDescent="0.25">
      <c r="A96" s="187" t="s">
        <v>147</v>
      </c>
      <c r="B96" s="135">
        <v>706</v>
      </c>
      <c r="C96" s="136">
        <v>5853</v>
      </c>
      <c r="D96" s="137">
        <v>1960</v>
      </c>
      <c r="E96" s="138" t="s">
        <v>206</v>
      </c>
      <c r="F96" s="138" t="s">
        <v>149</v>
      </c>
      <c r="G96" s="61">
        <v>58</v>
      </c>
      <c r="H96" s="139">
        <v>910</v>
      </c>
      <c r="I96" s="140" t="s">
        <v>32</v>
      </c>
      <c r="J96" s="141">
        <v>60</v>
      </c>
      <c r="K96" s="142" t="s">
        <v>146</v>
      </c>
      <c r="L96" s="129">
        <f t="shared" si="20"/>
        <v>970</v>
      </c>
      <c r="M96" s="106" t="s">
        <v>165</v>
      </c>
      <c r="N96" s="100">
        <v>21</v>
      </c>
      <c r="O96" s="106">
        <v>5</v>
      </c>
      <c r="P96" s="167" t="s">
        <v>563</v>
      </c>
      <c r="Q96" s="60" t="s">
        <v>171</v>
      </c>
      <c r="R96" s="60" t="s">
        <v>189</v>
      </c>
      <c r="S96" s="188" t="s">
        <v>564</v>
      </c>
    </row>
    <row r="97" spans="1:19" s="68" customFormat="1" ht="18.75" customHeight="1" x14ac:dyDescent="0.25">
      <c r="A97" s="187" t="s">
        <v>147</v>
      </c>
      <c r="B97" s="143">
        <v>704</v>
      </c>
      <c r="C97" s="144">
        <v>5851</v>
      </c>
      <c r="D97" s="145">
        <v>1960</v>
      </c>
      <c r="E97" s="168" t="s">
        <v>565</v>
      </c>
      <c r="F97" s="138" t="s">
        <v>149</v>
      </c>
      <c r="G97" s="61">
        <v>58</v>
      </c>
      <c r="H97" s="139">
        <v>910</v>
      </c>
      <c r="I97" s="140" t="s">
        <v>32</v>
      </c>
      <c r="J97" s="141">
        <v>60</v>
      </c>
      <c r="K97" s="142" t="s">
        <v>146</v>
      </c>
      <c r="L97" s="129">
        <f t="shared" si="20"/>
        <v>970</v>
      </c>
      <c r="M97" s="106" t="s">
        <v>165</v>
      </c>
      <c r="N97" s="100">
        <v>21</v>
      </c>
      <c r="O97" s="106">
        <v>5</v>
      </c>
      <c r="P97" s="167" t="s">
        <v>563</v>
      </c>
      <c r="Q97" s="60" t="s">
        <v>171</v>
      </c>
      <c r="R97" s="60" t="s">
        <v>189</v>
      </c>
      <c r="S97" s="188" t="s">
        <v>564</v>
      </c>
    </row>
    <row r="98" spans="1:19" s="68" customFormat="1" ht="18.75" customHeight="1" x14ac:dyDescent="0.25">
      <c r="A98" s="187" t="s">
        <v>147</v>
      </c>
      <c r="B98" s="135">
        <v>659</v>
      </c>
      <c r="C98" s="136">
        <v>5443</v>
      </c>
      <c r="D98" s="137">
        <v>1874</v>
      </c>
      <c r="E98" s="138" t="s">
        <v>566</v>
      </c>
      <c r="F98" s="138" t="s">
        <v>149</v>
      </c>
      <c r="G98" s="61">
        <v>58</v>
      </c>
      <c r="H98" s="139">
        <v>910</v>
      </c>
      <c r="I98" s="140" t="s">
        <v>32</v>
      </c>
      <c r="J98" s="141">
        <v>60</v>
      </c>
      <c r="K98" s="142" t="s">
        <v>146</v>
      </c>
      <c r="L98" s="129">
        <f t="shared" si="20"/>
        <v>970</v>
      </c>
      <c r="M98" s="106" t="s">
        <v>165</v>
      </c>
      <c r="N98" s="100">
        <v>21</v>
      </c>
      <c r="O98" s="106">
        <v>5</v>
      </c>
      <c r="P98" s="167" t="s">
        <v>561</v>
      </c>
      <c r="Q98" s="60" t="s">
        <v>171</v>
      </c>
      <c r="R98" s="60" t="s">
        <v>189</v>
      </c>
      <c r="S98" s="188" t="s">
        <v>562</v>
      </c>
    </row>
    <row r="99" spans="1:19" s="68" customFormat="1" ht="18.75" customHeight="1" x14ac:dyDescent="0.25">
      <c r="A99" s="187" t="s">
        <v>147</v>
      </c>
      <c r="B99" s="169">
        <v>707</v>
      </c>
      <c r="C99" s="170">
        <v>5854</v>
      </c>
      <c r="D99" s="137">
        <v>1960</v>
      </c>
      <c r="E99" s="168" t="s">
        <v>567</v>
      </c>
      <c r="F99" s="138" t="s">
        <v>149</v>
      </c>
      <c r="G99" s="61">
        <v>58</v>
      </c>
      <c r="H99" s="139">
        <v>910</v>
      </c>
      <c r="I99" s="140" t="s">
        <v>32</v>
      </c>
      <c r="J99" s="141">
        <v>60</v>
      </c>
      <c r="K99" s="142" t="s">
        <v>146</v>
      </c>
      <c r="L99" s="129">
        <f t="shared" si="20"/>
        <v>970</v>
      </c>
      <c r="M99" s="106" t="s">
        <v>165</v>
      </c>
      <c r="N99" s="100">
        <v>21</v>
      </c>
      <c r="O99" s="106">
        <v>5</v>
      </c>
      <c r="P99" s="167" t="s">
        <v>563</v>
      </c>
      <c r="Q99" s="60" t="s">
        <v>171</v>
      </c>
      <c r="R99" s="60" t="s">
        <v>189</v>
      </c>
      <c r="S99" s="188" t="s">
        <v>564</v>
      </c>
    </row>
    <row r="100" spans="1:19" s="68" customFormat="1" ht="18.75" customHeight="1" x14ac:dyDescent="0.25">
      <c r="A100" s="187" t="s">
        <v>147</v>
      </c>
      <c r="B100" s="135">
        <v>661</v>
      </c>
      <c r="C100" s="136">
        <v>5445</v>
      </c>
      <c r="D100" s="137">
        <v>1874</v>
      </c>
      <c r="E100" s="138" t="s">
        <v>389</v>
      </c>
      <c r="F100" s="138" t="s">
        <v>149</v>
      </c>
      <c r="G100" s="61">
        <v>58</v>
      </c>
      <c r="H100" s="139">
        <v>910</v>
      </c>
      <c r="I100" s="140" t="s">
        <v>32</v>
      </c>
      <c r="J100" s="141">
        <v>60</v>
      </c>
      <c r="K100" s="142" t="s">
        <v>146</v>
      </c>
      <c r="L100" s="129">
        <f t="shared" si="20"/>
        <v>970</v>
      </c>
      <c r="M100" s="106" t="s">
        <v>165</v>
      </c>
      <c r="N100" s="100">
        <v>21</v>
      </c>
      <c r="O100" s="106">
        <v>5</v>
      </c>
      <c r="P100" s="167" t="s">
        <v>561</v>
      </c>
      <c r="Q100" s="60" t="s">
        <v>171</v>
      </c>
      <c r="R100" s="60" t="s">
        <v>189</v>
      </c>
      <c r="S100" s="188" t="s">
        <v>562</v>
      </c>
    </row>
    <row r="101" spans="1:19" s="68" customFormat="1" ht="18.75" customHeight="1" x14ac:dyDescent="0.25">
      <c r="A101" s="187" t="s">
        <v>147</v>
      </c>
      <c r="B101" s="135">
        <v>660</v>
      </c>
      <c r="C101" s="136">
        <v>5444</v>
      </c>
      <c r="D101" s="137">
        <v>1874</v>
      </c>
      <c r="E101" s="138" t="s">
        <v>205</v>
      </c>
      <c r="F101" s="138" t="s">
        <v>149</v>
      </c>
      <c r="G101" s="61">
        <v>58</v>
      </c>
      <c r="H101" s="139">
        <v>910</v>
      </c>
      <c r="I101" s="140" t="s">
        <v>32</v>
      </c>
      <c r="J101" s="141">
        <v>60</v>
      </c>
      <c r="K101" s="142" t="s">
        <v>146</v>
      </c>
      <c r="L101" s="129">
        <f t="shared" si="20"/>
        <v>970</v>
      </c>
      <c r="M101" s="106" t="s">
        <v>165</v>
      </c>
      <c r="N101" s="100">
        <v>21</v>
      </c>
      <c r="O101" s="106">
        <v>5</v>
      </c>
      <c r="P101" s="167" t="s">
        <v>561</v>
      </c>
      <c r="Q101" s="60" t="s">
        <v>171</v>
      </c>
      <c r="R101" s="60" t="s">
        <v>189</v>
      </c>
      <c r="S101" s="188" t="s">
        <v>562</v>
      </c>
    </row>
    <row r="102" spans="1:19" s="68" customFormat="1" ht="18.75" customHeight="1" thickBot="1" x14ac:dyDescent="0.3">
      <c r="A102" s="187" t="s">
        <v>147</v>
      </c>
      <c r="B102" s="169">
        <v>705</v>
      </c>
      <c r="C102" s="170">
        <v>5852</v>
      </c>
      <c r="D102" s="137">
        <v>1960</v>
      </c>
      <c r="E102" s="205" t="s">
        <v>205</v>
      </c>
      <c r="F102" s="148" t="s">
        <v>149</v>
      </c>
      <c r="G102" s="126">
        <v>58</v>
      </c>
      <c r="H102" s="195">
        <v>910</v>
      </c>
      <c r="I102" s="196" t="s">
        <v>32</v>
      </c>
      <c r="J102" s="197">
        <v>60</v>
      </c>
      <c r="K102" s="198" t="s">
        <v>146</v>
      </c>
      <c r="L102" s="134">
        <f t="shared" si="20"/>
        <v>970</v>
      </c>
      <c r="M102" s="106" t="s">
        <v>165</v>
      </c>
      <c r="N102" s="100">
        <v>21</v>
      </c>
      <c r="O102" s="106">
        <v>5</v>
      </c>
      <c r="P102" s="167" t="s">
        <v>563</v>
      </c>
      <c r="Q102" s="60" t="s">
        <v>171</v>
      </c>
      <c r="R102" s="60" t="s">
        <v>189</v>
      </c>
      <c r="S102" s="188" t="s">
        <v>564</v>
      </c>
    </row>
    <row r="103" spans="1:19" s="68" customFormat="1" ht="18.75" customHeight="1" thickBot="1" x14ac:dyDescent="0.3">
      <c r="A103" s="187"/>
      <c r="B103" s="169"/>
      <c r="C103" s="170"/>
      <c r="D103" s="194"/>
      <c r="E103" s="240" t="s">
        <v>189</v>
      </c>
      <c r="F103" s="202"/>
      <c r="G103" s="127"/>
      <c r="H103" s="203">
        <f>SUM(H95:H102)</f>
        <v>7280</v>
      </c>
      <c r="I103" s="203">
        <f t="shared" ref="I103:N103" si="24">SUM(I95:I102)</f>
        <v>0</v>
      </c>
      <c r="J103" s="203">
        <f t="shared" si="24"/>
        <v>480</v>
      </c>
      <c r="K103" s="203">
        <f t="shared" si="24"/>
        <v>0</v>
      </c>
      <c r="L103" s="204">
        <f t="shared" si="24"/>
        <v>7760</v>
      </c>
      <c r="M103" s="225">
        <f t="shared" si="24"/>
        <v>0</v>
      </c>
      <c r="N103" s="139">
        <f t="shared" si="24"/>
        <v>168</v>
      </c>
      <c r="O103" s="106"/>
      <c r="P103" s="167"/>
      <c r="Q103" s="60"/>
      <c r="R103" s="60"/>
      <c r="S103" s="188"/>
    </row>
    <row r="104" spans="1:19" s="68" customFormat="1" ht="18.75" customHeight="1" thickBot="1" x14ac:dyDescent="0.3">
      <c r="A104" s="187" t="s">
        <v>147</v>
      </c>
      <c r="B104" s="169">
        <v>727</v>
      </c>
      <c r="C104" s="170">
        <v>5972</v>
      </c>
      <c r="D104" s="137">
        <v>2030</v>
      </c>
      <c r="E104" s="207" t="s">
        <v>181</v>
      </c>
      <c r="F104" s="183" t="s">
        <v>149</v>
      </c>
      <c r="G104" s="133">
        <v>62</v>
      </c>
      <c r="H104" s="208">
        <v>546</v>
      </c>
      <c r="I104" s="209" t="s">
        <v>32</v>
      </c>
      <c r="J104" s="210">
        <v>60</v>
      </c>
      <c r="K104" s="211" t="s">
        <v>146</v>
      </c>
      <c r="L104" s="134">
        <f t="shared" si="20"/>
        <v>606</v>
      </c>
      <c r="M104" s="106" t="s">
        <v>165</v>
      </c>
      <c r="N104" s="100">
        <v>4</v>
      </c>
      <c r="O104" s="106">
        <v>3</v>
      </c>
      <c r="P104" s="167" t="s">
        <v>568</v>
      </c>
      <c r="Q104" s="60" t="s">
        <v>179</v>
      </c>
      <c r="R104" s="60" t="s">
        <v>569</v>
      </c>
      <c r="S104" s="188" t="s">
        <v>570</v>
      </c>
    </row>
    <row r="105" spans="1:19" s="68" customFormat="1" ht="18.75" customHeight="1" thickBot="1" x14ac:dyDescent="0.3">
      <c r="A105" s="187"/>
      <c r="B105" s="169"/>
      <c r="C105" s="170"/>
      <c r="D105" s="194"/>
      <c r="E105" s="240" t="s">
        <v>569</v>
      </c>
      <c r="F105" s="202"/>
      <c r="G105" s="127"/>
      <c r="H105" s="203">
        <f>SUM(H104)</f>
        <v>546</v>
      </c>
      <c r="I105" s="203">
        <f t="shared" ref="I105:L105" si="25">SUM(I104)</f>
        <v>0</v>
      </c>
      <c r="J105" s="203">
        <f t="shared" si="25"/>
        <v>60</v>
      </c>
      <c r="K105" s="203">
        <f t="shared" si="25"/>
        <v>0</v>
      </c>
      <c r="L105" s="204">
        <f t="shared" si="25"/>
        <v>606</v>
      </c>
      <c r="M105" s="125"/>
      <c r="N105" s="100"/>
      <c r="O105" s="106"/>
      <c r="P105" s="167"/>
      <c r="Q105" s="60"/>
      <c r="R105" s="60"/>
      <c r="S105" s="188"/>
    </row>
    <row r="106" spans="1:19" s="68" customFormat="1" ht="18.75" customHeight="1" x14ac:dyDescent="0.25">
      <c r="A106" s="187" t="s">
        <v>147</v>
      </c>
      <c r="B106" s="147">
        <v>726</v>
      </c>
      <c r="C106" s="144">
        <v>5952</v>
      </c>
      <c r="D106" s="145">
        <v>2022</v>
      </c>
      <c r="E106" s="199" t="s">
        <v>571</v>
      </c>
      <c r="F106" s="184" t="s">
        <v>149</v>
      </c>
      <c r="G106" s="128">
        <v>1</v>
      </c>
      <c r="H106" s="185">
        <v>130</v>
      </c>
      <c r="I106" s="186" t="s">
        <v>32</v>
      </c>
      <c r="J106" s="200">
        <v>0</v>
      </c>
      <c r="K106" s="201" t="s">
        <v>146</v>
      </c>
      <c r="L106" s="129">
        <f t="shared" si="20"/>
        <v>130</v>
      </c>
      <c r="M106" s="106" t="s">
        <v>165</v>
      </c>
      <c r="N106" s="100">
        <v>3</v>
      </c>
      <c r="O106" s="106">
        <v>1</v>
      </c>
      <c r="P106" s="167" t="s">
        <v>572</v>
      </c>
      <c r="Q106" s="60" t="s">
        <v>179</v>
      </c>
      <c r="R106" s="60" t="s">
        <v>169</v>
      </c>
      <c r="S106" s="188" t="s">
        <v>573</v>
      </c>
    </row>
    <row r="107" spans="1:19" s="68" customFormat="1" ht="18.75" customHeight="1" x14ac:dyDescent="0.25">
      <c r="A107" s="187" t="s">
        <v>147</v>
      </c>
      <c r="B107" s="143">
        <v>671</v>
      </c>
      <c r="C107" s="144">
        <v>5734</v>
      </c>
      <c r="D107" s="145">
        <v>1885</v>
      </c>
      <c r="E107" s="168" t="s">
        <v>198</v>
      </c>
      <c r="F107" s="138" t="s">
        <v>149</v>
      </c>
      <c r="G107" s="61">
        <v>1</v>
      </c>
      <c r="H107" s="139">
        <v>130</v>
      </c>
      <c r="I107" s="140" t="s">
        <v>32</v>
      </c>
      <c r="J107" s="141">
        <v>0</v>
      </c>
      <c r="K107" s="142" t="s">
        <v>146</v>
      </c>
      <c r="L107" s="129">
        <f t="shared" si="20"/>
        <v>130</v>
      </c>
      <c r="M107" s="106" t="s">
        <v>165</v>
      </c>
      <c r="N107" s="100">
        <v>19</v>
      </c>
      <c r="O107" s="106">
        <v>1</v>
      </c>
      <c r="P107" s="167" t="s">
        <v>574</v>
      </c>
      <c r="Q107" s="60" t="s">
        <v>177</v>
      </c>
      <c r="R107" s="60" t="s">
        <v>169</v>
      </c>
      <c r="S107" s="73" t="s">
        <v>575</v>
      </c>
    </row>
    <row r="108" spans="1:19" s="68" customFormat="1" ht="18.75" customHeight="1" x14ac:dyDescent="0.25">
      <c r="A108" s="187" t="s">
        <v>147</v>
      </c>
      <c r="B108" s="135">
        <v>668</v>
      </c>
      <c r="C108" s="136">
        <v>5731</v>
      </c>
      <c r="D108" s="137">
        <v>1885</v>
      </c>
      <c r="E108" s="138" t="s">
        <v>571</v>
      </c>
      <c r="F108" s="138" t="s">
        <v>149</v>
      </c>
      <c r="G108" s="61">
        <v>1</v>
      </c>
      <c r="H108" s="139">
        <v>130</v>
      </c>
      <c r="I108" s="140" t="s">
        <v>32</v>
      </c>
      <c r="J108" s="141">
        <v>0</v>
      </c>
      <c r="K108" s="142" t="s">
        <v>146</v>
      </c>
      <c r="L108" s="129">
        <f t="shared" si="20"/>
        <v>130</v>
      </c>
      <c r="M108" s="106" t="s">
        <v>165</v>
      </c>
      <c r="N108" s="100">
        <v>19</v>
      </c>
      <c r="O108" s="106">
        <v>1</v>
      </c>
      <c r="P108" s="167" t="s">
        <v>574</v>
      </c>
      <c r="Q108" s="60" t="s">
        <v>187</v>
      </c>
      <c r="R108" s="60" t="s">
        <v>169</v>
      </c>
      <c r="S108" s="73" t="s">
        <v>575</v>
      </c>
    </row>
    <row r="109" spans="1:19" s="68" customFormat="1" ht="18.75" customHeight="1" x14ac:dyDescent="0.25">
      <c r="A109" s="187" t="s">
        <v>147</v>
      </c>
      <c r="B109" s="171">
        <v>687</v>
      </c>
      <c r="C109" s="170">
        <v>5942</v>
      </c>
      <c r="D109" s="137">
        <v>2007</v>
      </c>
      <c r="E109" s="168" t="s">
        <v>571</v>
      </c>
      <c r="F109" s="138" t="s">
        <v>149</v>
      </c>
      <c r="G109" s="61">
        <v>1</v>
      </c>
      <c r="H109" s="139">
        <v>130</v>
      </c>
      <c r="I109" s="140" t="s">
        <v>32</v>
      </c>
      <c r="J109" s="141">
        <v>0</v>
      </c>
      <c r="K109" s="142" t="s">
        <v>146</v>
      </c>
      <c r="L109" s="129">
        <f t="shared" si="20"/>
        <v>130</v>
      </c>
      <c r="M109" s="106" t="s">
        <v>165</v>
      </c>
      <c r="N109" s="100">
        <v>19</v>
      </c>
      <c r="O109" s="106">
        <v>1</v>
      </c>
      <c r="P109" s="167" t="s">
        <v>576</v>
      </c>
      <c r="Q109" s="60" t="s">
        <v>210</v>
      </c>
      <c r="R109" s="60" t="s">
        <v>169</v>
      </c>
      <c r="S109" s="188" t="s">
        <v>577</v>
      </c>
    </row>
    <row r="110" spans="1:19" s="68" customFormat="1" ht="18.75" customHeight="1" x14ac:dyDescent="0.25">
      <c r="A110" s="187" t="s">
        <v>147</v>
      </c>
      <c r="B110" s="171">
        <v>688</v>
      </c>
      <c r="C110" s="170">
        <v>5844</v>
      </c>
      <c r="D110" s="145">
        <v>1959</v>
      </c>
      <c r="E110" s="168" t="s">
        <v>571</v>
      </c>
      <c r="F110" s="138" t="s">
        <v>149</v>
      </c>
      <c r="G110" s="61">
        <v>1</v>
      </c>
      <c r="H110" s="139">
        <v>130</v>
      </c>
      <c r="I110" s="140" t="s">
        <v>32</v>
      </c>
      <c r="J110" s="141">
        <v>0</v>
      </c>
      <c r="K110" s="142" t="s">
        <v>146</v>
      </c>
      <c r="L110" s="129">
        <f t="shared" si="20"/>
        <v>130</v>
      </c>
      <c r="M110" s="106" t="s">
        <v>165</v>
      </c>
      <c r="N110" s="100">
        <v>19</v>
      </c>
      <c r="O110" s="106">
        <v>1</v>
      </c>
      <c r="P110" s="167" t="s">
        <v>578</v>
      </c>
      <c r="Q110" s="60" t="s">
        <v>579</v>
      </c>
      <c r="R110" s="60" t="s">
        <v>169</v>
      </c>
      <c r="S110" s="188" t="s">
        <v>577</v>
      </c>
    </row>
    <row r="111" spans="1:19" s="68" customFormat="1" ht="18.75" customHeight="1" x14ac:dyDescent="0.25">
      <c r="A111" s="187" t="s">
        <v>147</v>
      </c>
      <c r="B111" s="171">
        <v>684</v>
      </c>
      <c r="C111" s="170">
        <v>5765</v>
      </c>
      <c r="D111" s="137">
        <v>1912</v>
      </c>
      <c r="E111" s="168" t="s">
        <v>236</v>
      </c>
      <c r="F111" s="138" t="s">
        <v>149</v>
      </c>
      <c r="G111" s="61">
        <v>1</v>
      </c>
      <c r="H111" s="139">
        <v>260</v>
      </c>
      <c r="I111" s="140" t="s">
        <v>32</v>
      </c>
      <c r="J111" s="141">
        <v>0</v>
      </c>
      <c r="K111" s="142" t="s">
        <v>146</v>
      </c>
      <c r="L111" s="129">
        <f t="shared" si="20"/>
        <v>260</v>
      </c>
      <c r="M111" s="106" t="s">
        <v>165</v>
      </c>
      <c r="N111" s="100">
        <v>19</v>
      </c>
      <c r="O111" s="106">
        <v>2</v>
      </c>
      <c r="P111" s="167" t="s">
        <v>580</v>
      </c>
      <c r="Q111" s="60" t="s">
        <v>179</v>
      </c>
      <c r="R111" s="60" t="s">
        <v>169</v>
      </c>
      <c r="S111" s="188" t="s">
        <v>581</v>
      </c>
    </row>
    <row r="112" spans="1:19" s="68" customFormat="1" ht="18.75" customHeight="1" x14ac:dyDescent="0.25">
      <c r="A112" s="187" t="s">
        <v>147</v>
      </c>
      <c r="B112" s="169">
        <v>670</v>
      </c>
      <c r="C112" s="170">
        <v>5733</v>
      </c>
      <c r="D112" s="137">
        <v>1885</v>
      </c>
      <c r="E112" s="168" t="s">
        <v>582</v>
      </c>
      <c r="F112" s="138" t="s">
        <v>149</v>
      </c>
      <c r="G112" s="61">
        <v>1</v>
      </c>
      <c r="H112" s="139">
        <v>130</v>
      </c>
      <c r="I112" s="140" t="s">
        <v>32</v>
      </c>
      <c r="J112" s="141">
        <v>0</v>
      </c>
      <c r="K112" s="142" t="s">
        <v>146</v>
      </c>
      <c r="L112" s="129">
        <f t="shared" si="20"/>
        <v>130</v>
      </c>
      <c r="M112" s="106" t="s">
        <v>165</v>
      </c>
      <c r="N112" s="100">
        <v>19</v>
      </c>
      <c r="O112" s="106">
        <v>1</v>
      </c>
      <c r="P112" s="167" t="s">
        <v>574</v>
      </c>
      <c r="Q112" s="60" t="s">
        <v>583</v>
      </c>
      <c r="R112" s="75" t="s">
        <v>169</v>
      </c>
      <c r="S112" s="73" t="s">
        <v>575</v>
      </c>
    </row>
    <row r="113" spans="1:19" s="68" customFormat="1" ht="18.75" customHeight="1" x14ac:dyDescent="0.25">
      <c r="A113" s="187" t="s">
        <v>147</v>
      </c>
      <c r="B113" s="169">
        <v>669</v>
      </c>
      <c r="C113" s="170">
        <v>5732</v>
      </c>
      <c r="D113" s="145">
        <v>1885</v>
      </c>
      <c r="E113" s="168" t="s">
        <v>155</v>
      </c>
      <c r="F113" s="138" t="s">
        <v>149</v>
      </c>
      <c r="G113" s="61">
        <v>1</v>
      </c>
      <c r="H113" s="139">
        <v>130</v>
      </c>
      <c r="I113" s="140" t="s">
        <v>32</v>
      </c>
      <c r="J113" s="141">
        <v>0</v>
      </c>
      <c r="K113" s="142" t="s">
        <v>146</v>
      </c>
      <c r="L113" s="129">
        <f t="shared" si="20"/>
        <v>130</v>
      </c>
      <c r="M113" s="106" t="s">
        <v>165</v>
      </c>
      <c r="N113" s="100">
        <v>19</v>
      </c>
      <c r="O113" s="106">
        <v>1</v>
      </c>
      <c r="P113" s="167" t="s">
        <v>574</v>
      </c>
      <c r="Q113" s="60" t="s">
        <v>171</v>
      </c>
      <c r="R113" s="75" t="s">
        <v>169</v>
      </c>
      <c r="S113" s="73" t="s">
        <v>575</v>
      </c>
    </row>
    <row r="114" spans="1:19" s="68" customFormat="1" ht="18.75" customHeight="1" x14ac:dyDescent="0.25">
      <c r="A114" s="187" t="s">
        <v>147</v>
      </c>
      <c r="B114" s="147">
        <v>728</v>
      </c>
      <c r="C114" s="144">
        <v>5973</v>
      </c>
      <c r="D114" s="145">
        <v>2034</v>
      </c>
      <c r="E114" s="168" t="s">
        <v>584</v>
      </c>
      <c r="F114" s="138" t="s">
        <v>149</v>
      </c>
      <c r="G114" s="61">
        <v>1</v>
      </c>
      <c r="H114" s="139">
        <v>130</v>
      </c>
      <c r="I114" s="140" t="s">
        <v>32</v>
      </c>
      <c r="J114" s="141">
        <v>0</v>
      </c>
      <c r="K114" s="142" t="s">
        <v>146</v>
      </c>
      <c r="L114" s="129">
        <f t="shared" si="20"/>
        <v>130</v>
      </c>
      <c r="M114" s="106" t="s">
        <v>165</v>
      </c>
      <c r="N114" s="100">
        <v>21</v>
      </c>
      <c r="O114" s="106">
        <v>1</v>
      </c>
      <c r="P114" s="167" t="s">
        <v>585</v>
      </c>
      <c r="Q114" s="60" t="s">
        <v>178</v>
      </c>
      <c r="R114" s="75" t="s">
        <v>169</v>
      </c>
      <c r="S114" s="188" t="s">
        <v>586</v>
      </c>
    </row>
    <row r="115" spans="1:19" s="68" customFormat="1" ht="18.75" customHeight="1" x14ac:dyDescent="0.25">
      <c r="A115" s="187" t="s">
        <v>147</v>
      </c>
      <c r="B115" s="143">
        <v>656</v>
      </c>
      <c r="C115" s="144">
        <v>5729</v>
      </c>
      <c r="D115" s="145">
        <v>1885</v>
      </c>
      <c r="E115" s="138" t="s">
        <v>571</v>
      </c>
      <c r="F115" s="138" t="s">
        <v>149</v>
      </c>
      <c r="G115" s="61">
        <v>55</v>
      </c>
      <c r="H115" s="139">
        <v>130</v>
      </c>
      <c r="I115" s="140" t="s">
        <v>32</v>
      </c>
      <c r="J115" s="141">
        <v>0</v>
      </c>
      <c r="K115" s="142" t="s">
        <v>146</v>
      </c>
      <c r="L115" s="129">
        <f t="shared" si="20"/>
        <v>130</v>
      </c>
      <c r="M115" s="106" t="s">
        <v>165</v>
      </c>
      <c r="N115" s="100">
        <v>21</v>
      </c>
      <c r="O115" s="106">
        <v>1</v>
      </c>
      <c r="P115" s="167" t="s">
        <v>587</v>
      </c>
      <c r="Q115" s="60" t="s">
        <v>187</v>
      </c>
      <c r="R115" s="75" t="s">
        <v>169</v>
      </c>
      <c r="S115" s="188" t="s">
        <v>588</v>
      </c>
    </row>
    <row r="116" spans="1:19" s="68" customFormat="1" ht="18.75" customHeight="1" x14ac:dyDescent="0.25">
      <c r="A116" s="187" t="s">
        <v>147</v>
      </c>
      <c r="B116" s="143">
        <v>686</v>
      </c>
      <c r="C116" s="144">
        <v>5843</v>
      </c>
      <c r="D116" s="145">
        <v>1959</v>
      </c>
      <c r="E116" s="168" t="s">
        <v>589</v>
      </c>
      <c r="F116" s="138" t="s">
        <v>149</v>
      </c>
      <c r="G116" s="61">
        <v>20.010000000000002</v>
      </c>
      <c r="H116" s="139">
        <v>260</v>
      </c>
      <c r="I116" s="140" t="s">
        <v>32</v>
      </c>
      <c r="J116" s="141">
        <v>0</v>
      </c>
      <c r="K116" s="142" t="s">
        <v>146</v>
      </c>
      <c r="L116" s="129">
        <f t="shared" si="20"/>
        <v>260</v>
      </c>
      <c r="M116" s="106" t="s">
        <v>165</v>
      </c>
      <c r="N116" s="100">
        <v>30</v>
      </c>
      <c r="O116" s="106">
        <v>2</v>
      </c>
      <c r="P116" s="167" t="s">
        <v>590</v>
      </c>
      <c r="Q116" s="60" t="s">
        <v>171</v>
      </c>
      <c r="R116" s="75" t="s">
        <v>169</v>
      </c>
      <c r="S116" s="188" t="s">
        <v>591</v>
      </c>
    </row>
    <row r="117" spans="1:19" s="68" customFormat="1" ht="18.75" customHeight="1" x14ac:dyDescent="0.25">
      <c r="A117" s="187"/>
      <c r="B117" s="143"/>
      <c r="C117" s="144"/>
      <c r="D117" s="145"/>
      <c r="E117" s="242" t="s">
        <v>169</v>
      </c>
      <c r="F117" s="192"/>
      <c r="G117" s="131"/>
      <c r="H117" s="193">
        <f>SUM(H106:H116)</f>
        <v>1690</v>
      </c>
      <c r="I117" s="193">
        <f t="shared" ref="I117:N117" si="26">SUM(I106:I116)</f>
        <v>0</v>
      </c>
      <c r="J117" s="193">
        <f t="shared" si="26"/>
        <v>0</v>
      </c>
      <c r="K117" s="193">
        <f t="shared" si="26"/>
        <v>0</v>
      </c>
      <c r="L117" s="193">
        <f t="shared" si="26"/>
        <v>1690</v>
      </c>
      <c r="M117" s="139">
        <f t="shared" si="26"/>
        <v>0</v>
      </c>
      <c r="N117" s="139">
        <f t="shared" si="26"/>
        <v>208</v>
      </c>
      <c r="O117" s="106"/>
      <c r="P117" s="167"/>
      <c r="Q117" s="60"/>
      <c r="R117" s="75"/>
      <c r="S117" s="188"/>
    </row>
    <row r="118" spans="1:19" s="68" customFormat="1" ht="18.75" customHeight="1" x14ac:dyDescent="0.25">
      <c r="A118" s="187" t="s">
        <v>147</v>
      </c>
      <c r="B118" s="143">
        <v>637</v>
      </c>
      <c r="C118" s="144">
        <v>5320</v>
      </c>
      <c r="D118" s="145">
        <v>1799</v>
      </c>
      <c r="E118" s="168" t="s">
        <v>218</v>
      </c>
      <c r="F118" s="138" t="s">
        <v>149</v>
      </c>
      <c r="G118" s="90">
        <v>1</v>
      </c>
      <c r="H118" s="139">
        <v>900</v>
      </c>
      <c r="I118" s="140" t="s">
        <v>32</v>
      </c>
      <c r="J118" s="141">
        <v>160</v>
      </c>
      <c r="K118" s="142" t="s">
        <v>146</v>
      </c>
      <c r="L118" s="129">
        <f t="shared" si="20"/>
        <v>1060</v>
      </c>
      <c r="M118" s="106" t="s">
        <v>165</v>
      </c>
      <c r="N118" s="100">
        <v>19</v>
      </c>
      <c r="O118" s="34">
        <v>3</v>
      </c>
      <c r="P118" s="173" t="s">
        <v>277</v>
      </c>
      <c r="Q118" s="172" t="s">
        <v>166</v>
      </c>
      <c r="R118" s="75" t="s">
        <v>219</v>
      </c>
      <c r="S118" s="189" t="s">
        <v>592</v>
      </c>
    </row>
    <row r="119" spans="1:19" s="68" customFormat="1" ht="18.75" customHeight="1" x14ac:dyDescent="0.25">
      <c r="A119" s="187" t="s">
        <v>147</v>
      </c>
      <c r="B119" s="169">
        <v>650</v>
      </c>
      <c r="C119" s="170">
        <v>5409</v>
      </c>
      <c r="D119" s="137">
        <v>1837</v>
      </c>
      <c r="E119" s="168" t="s">
        <v>218</v>
      </c>
      <c r="F119" s="138" t="s">
        <v>149</v>
      </c>
      <c r="G119" s="61">
        <v>1</v>
      </c>
      <c r="H119" s="139">
        <v>900</v>
      </c>
      <c r="I119" s="140" t="s">
        <v>32</v>
      </c>
      <c r="J119" s="141">
        <v>160</v>
      </c>
      <c r="K119" s="142" t="s">
        <v>146</v>
      </c>
      <c r="L119" s="129">
        <f t="shared" si="20"/>
        <v>1060</v>
      </c>
      <c r="M119" s="106" t="s">
        <v>165</v>
      </c>
      <c r="N119" s="100">
        <v>19</v>
      </c>
      <c r="O119" s="106">
        <v>3</v>
      </c>
      <c r="P119" s="167" t="s">
        <v>279</v>
      </c>
      <c r="Q119" s="60" t="s">
        <v>166</v>
      </c>
      <c r="R119" s="75" t="s">
        <v>219</v>
      </c>
      <c r="S119" s="188" t="s">
        <v>593</v>
      </c>
    </row>
    <row r="120" spans="1:19" s="68" customFormat="1" ht="18.75" customHeight="1" thickBot="1" x14ac:dyDescent="0.3">
      <c r="A120" s="187" t="s">
        <v>147</v>
      </c>
      <c r="B120" s="135">
        <v>652</v>
      </c>
      <c r="C120" s="136">
        <v>5420</v>
      </c>
      <c r="D120" s="137">
        <v>1857</v>
      </c>
      <c r="E120" s="148" t="s">
        <v>218</v>
      </c>
      <c r="F120" s="148" t="s">
        <v>149</v>
      </c>
      <c r="G120" s="126">
        <v>1</v>
      </c>
      <c r="H120" s="195">
        <v>600</v>
      </c>
      <c r="I120" s="196" t="s">
        <v>32</v>
      </c>
      <c r="J120" s="197">
        <v>0</v>
      </c>
      <c r="K120" s="198" t="s">
        <v>146</v>
      </c>
      <c r="L120" s="134">
        <f t="shared" si="20"/>
        <v>600</v>
      </c>
      <c r="M120" s="106" t="s">
        <v>165</v>
      </c>
      <c r="N120" s="100">
        <v>19</v>
      </c>
      <c r="O120" s="106">
        <v>2</v>
      </c>
      <c r="P120" s="167" t="s">
        <v>280</v>
      </c>
      <c r="Q120" s="60" t="s">
        <v>166</v>
      </c>
      <c r="R120" s="75" t="s">
        <v>219</v>
      </c>
      <c r="S120" s="188" t="s">
        <v>594</v>
      </c>
    </row>
    <row r="121" spans="1:19" s="68" customFormat="1" ht="18.75" customHeight="1" thickBot="1" x14ac:dyDescent="0.3">
      <c r="A121" s="187"/>
      <c r="B121" s="135"/>
      <c r="C121" s="136"/>
      <c r="D121" s="194"/>
      <c r="E121" s="240" t="s">
        <v>219</v>
      </c>
      <c r="F121" s="202"/>
      <c r="G121" s="127"/>
      <c r="H121" s="203">
        <f>SUM(H118:H120)</f>
        <v>2400</v>
      </c>
      <c r="I121" s="203">
        <f t="shared" ref="I121:L121" si="27">SUM(I118:I120)</f>
        <v>0</v>
      </c>
      <c r="J121" s="203">
        <f t="shared" si="27"/>
        <v>320</v>
      </c>
      <c r="K121" s="203">
        <f t="shared" si="27"/>
        <v>0</v>
      </c>
      <c r="L121" s="204">
        <f t="shared" si="27"/>
        <v>2720</v>
      </c>
      <c r="M121" s="125"/>
      <c r="N121" s="100"/>
      <c r="O121" s="106"/>
      <c r="P121" s="167"/>
      <c r="Q121" s="60"/>
      <c r="R121" s="75"/>
      <c r="S121" s="188"/>
    </row>
    <row r="122" spans="1:19" s="68" customFormat="1" ht="18.75" customHeight="1" x14ac:dyDescent="0.25">
      <c r="A122" s="187" t="s">
        <v>147</v>
      </c>
      <c r="B122" s="171">
        <v>696</v>
      </c>
      <c r="C122" s="170">
        <v>5846</v>
      </c>
      <c r="D122" s="137">
        <v>1959</v>
      </c>
      <c r="E122" s="199" t="s">
        <v>595</v>
      </c>
      <c r="F122" s="184" t="s">
        <v>149</v>
      </c>
      <c r="G122" s="128">
        <v>1</v>
      </c>
      <c r="H122" s="185">
        <v>600</v>
      </c>
      <c r="I122" s="186" t="s">
        <v>32</v>
      </c>
      <c r="J122" s="200">
        <v>160</v>
      </c>
      <c r="K122" s="201" t="s">
        <v>146</v>
      </c>
      <c r="L122" s="129">
        <f t="shared" si="20"/>
        <v>760</v>
      </c>
      <c r="M122" s="106" t="s">
        <v>165</v>
      </c>
      <c r="N122" s="100">
        <v>19</v>
      </c>
      <c r="O122" s="106">
        <v>2</v>
      </c>
      <c r="P122" s="167" t="s">
        <v>596</v>
      </c>
      <c r="Q122" s="60" t="s">
        <v>166</v>
      </c>
      <c r="R122" s="75" t="s">
        <v>194</v>
      </c>
      <c r="S122" s="188" t="s">
        <v>597</v>
      </c>
    </row>
    <row r="123" spans="1:19" s="68" customFormat="1" ht="18.75" customHeight="1" x14ac:dyDescent="0.25">
      <c r="A123" s="187" t="s">
        <v>147</v>
      </c>
      <c r="B123" s="135">
        <v>673</v>
      </c>
      <c r="C123" s="136">
        <v>5735</v>
      </c>
      <c r="D123" s="137">
        <v>1885</v>
      </c>
      <c r="E123" s="138" t="s">
        <v>160</v>
      </c>
      <c r="F123" s="138" t="s">
        <v>149</v>
      </c>
      <c r="G123" s="61">
        <v>1</v>
      </c>
      <c r="H123" s="139">
        <v>210</v>
      </c>
      <c r="I123" s="140" t="s">
        <v>32</v>
      </c>
      <c r="J123" s="141">
        <v>0</v>
      </c>
      <c r="K123" s="142" t="s">
        <v>146</v>
      </c>
      <c r="L123" s="129">
        <f t="shared" si="20"/>
        <v>210</v>
      </c>
      <c r="M123" s="106" t="s">
        <v>165</v>
      </c>
      <c r="N123" s="100">
        <v>19</v>
      </c>
      <c r="O123" s="106">
        <v>1</v>
      </c>
      <c r="P123" s="167" t="s">
        <v>598</v>
      </c>
      <c r="Q123" s="60" t="s">
        <v>179</v>
      </c>
      <c r="R123" s="74" t="s">
        <v>194</v>
      </c>
      <c r="S123" s="188" t="s">
        <v>599</v>
      </c>
    </row>
    <row r="124" spans="1:19" s="68" customFormat="1" ht="18.75" customHeight="1" thickBot="1" x14ac:dyDescent="0.3">
      <c r="A124" s="187" t="s">
        <v>147</v>
      </c>
      <c r="B124" s="171">
        <v>709</v>
      </c>
      <c r="C124" s="170">
        <v>5902</v>
      </c>
      <c r="D124" s="137">
        <v>1962</v>
      </c>
      <c r="E124" s="205" t="s">
        <v>160</v>
      </c>
      <c r="F124" s="148" t="s">
        <v>149</v>
      </c>
      <c r="G124" s="126">
        <v>1</v>
      </c>
      <c r="H124" s="195">
        <v>300</v>
      </c>
      <c r="I124" s="196" t="s">
        <v>32</v>
      </c>
      <c r="J124" s="197">
        <v>160</v>
      </c>
      <c r="K124" s="198" t="s">
        <v>146</v>
      </c>
      <c r="L124" s="134">
        <f t="shared" si="20"/>
        <v>460</v>
      </c>
      <c r="M124" s="106" t="s">
        <v>165</v>
      </c>
      <c r="N124" s="100">
        <v>19</v>
      </c>
      <c r="O124" s="106">
        <v>1</v>
      </c>
      <c r="P124" s="167" t="s">
        <v>572</v>
      </c>
      <c r="Q124" s="60" t="s">
        <v>166</v>
      </c>
      <c r="R124" s="59" t="s">
        <v>194</v>
      </c>
      <c r="S124" s="188" t="s">
        <v>600</v>
      </c>
    </row>
    <row r="125" spans="1:19" s="68" customFormat="1" ht="18.75" customHeight="1" thickBot="1" x14ac:dyDescent="0.3">
      <c r="A125" s="231"/>
      <c r="B125" s="232"/>
      <c r="C125" s="233"/>
      <c r="D125" s="234"/>
      <c r="E125" s="240" t="s">
        <v>194</v>
      </c>
      <c r="F125" s="202"/>
      <c r="G125" s="127"/>
      <c r="H125" s="203">
        <f>SUM(H122:H124)</f>
        <v>1110</v>
      </c>
      <c r="I125" s="203">
        <f t="shared" ref="I125:L125" si="28">SUM(I122:I124)</f>
        <v>0</v>
      </c>
      <c r="J125" s="203">
        <f t="shared" si="28"/>
        <v>320</v>
      </c>
      <c r="K125" s="203">
        <f t="shared" si="28"/>
        <v>0</v>
      </c>
      <c r="L125" s="204">
        <f t="shared" si="28"/>
        <v>1430</v>
      </c>
      <c r="M125" s="235"/>
      <c r="N125" s="101"/>
      <c r="O125" s="236"/>
      <c r="P125" s="237"/>
      <c r="Q125" s="238"/>
      <c r="R125" s="62"/>
      <c r="S125" s="239"/>
    </row>
    <row r="126" spans="1:19" s="45" customFormat="1" ht="18.75" customHeight="1" thickBot="1" x14ac:dyDescent="0.3">
      <c r="C126" s="46"/>
      <c r="G126" s="47"/>
      <c r="H126" s="230">
        <f>H8+H11+H14+H16+H24+H32+H34+H37+H40+H42+H45+H49+H55+H58+H63+H80+H83+H87+H89+H92+H94+H103+H105+H117+H121+H125+H68</f>
        <v>49348</v>
      </c>
      <c r="I126" s="230">
        <f t="shared" ref="I126:L126" si="29">I8+I11+I14+I16+I24+I32+I34+I37+I40+I42+I45+I49+I55+I58+I63+I80+I83+I87+I89+I92+I94+I103+I105+I117+I121+I125+I68</f>
        <v>0</v>
      </c>
      <c r="J126" s="230">
        <f t="shared" si="29"/>
        <v>10420</v>
      </c>
      <c r="K126" s="230">
        <f t="shared" si="29"/>
        <v>0</v>
      </c>
      <c r="L126" s="230">
        <f t="shared" si="29"/>
        <v>59768</v>
      </c>
      <c r="N126" s="48"/>
      <c r="O126" s="48"/>
      <c r="P126" s="48"/>
      <c r="Q126" s="49"/>
      <c r="R126" s="49"/>
      <c r="S126" s="49"/>
    </row>
    <row r="127" spans="1:19" s="10" customFormat="1" ht="11.25" hidden="1" x14ac:dyDescent="0.2">
      <c r="C127" s="15"/>
      <c r="G127" s="15"/>
      <c r="J127" s="149"/>
      <c r="L127" s="15"/>
      <c r="Q127" s="27"/>
      <c r="R127" s="27"/>
      <c r="S127" s="27"/>
    </row>
    <row r="128" spans="1:19" hidden="1" x14ac:dyDescent="0.25">
      <c r="L128" s="1">
        <v>59768</v>
      </c>
    </row>
    <row r="129" spans="3:19" s="10" customFormat="1" ht="11.25" hidden="1" x14ac:dyDescent="0.2">
      <c r="C129" s="15"/>
      <c r="E129" s="19" t="s">
        <v>27</v>
      </c>
      <c r="G129" s="15"/>
      <c r="J129" s="149"/>
      <c r="L129" s="15"/>
      <c r="Q129" s="27"/>
      <c r="R129" s="27"/>
      <c r="S129" s="27"/>
    </row>
    <row r="130" spans="3:19" s="10" customFormat="1" ht="12" hidden="1" thickBot="1" x14ac:dyDescent="0.25">
      <c r="C130" s="15"/>
      <c r="G130" s="15"/>
      <c r="J130" s="149"/>
      <c r="L130" s="15"/>
      <c r="Q130" s="27"/>
      <c r="R130" s="27"/>
      <c r="S130" s="27"/>
    </row>
    <row r="131" spans="3:19" s="10" customFormat="1" ht="12" hidden="1" thickBot="1" x14ac:dyDescent="0.25">
      <c r="C131" s="15"/>
      <c r="D131" s="153" t="s">
        <v>17</v>
      </c>
      <c r="E131" s="154" t="s">
        <v>14</v>
      </c>
      <c r="G131" s="15"/>
      <c r="H131" s="154" t="s">
        <v>18</v>
      </c>
      <c r="I131" s="154" t="s">
        <v>7</v>
      </c>
      <c r="J131" s="154" t="s">
        <v>19</v>
      </c>
      <c r="K131" s="154" t="s">
        <v>7</v>
      </c>
      <c r="L131" s="155"/>
      <c r="Q131" s="27"/>
      <c r="R131" s="27"/>
      <c r="S131" s="27"/>
    </row>
    <row r="132" spans="3:19" s="10" customFormat="1" ht="11.25" hidden="1" x14ac:dyDescent="0.2">
      <c r="C132" s="15"/>
      <c r="D132" s="20">
        <v>3</v>
      </c>
      <c r="E132" s="156" t="s">
        <v>28</v>
      </c>
      <c r="G132" s="15"/>
      <c r="H132" s="157">
        <f>+SUM(H5:H23)</f>
        <v>13644</v>
      </c>
      <c r="I132" s="158" t="s">
        <v>0</v>
      </c>
      <c r="J132" s="157">
        <f>+SUM(J5:J23)</f>
        <v>2640</v>
      </c>
      <c r="K132" s="21" t="s">
        <v>1</v>
      </c>
      <c r="L132" s="159"/>
      <c r="M132" s="93"/>
      <c r="Q132" s="27"/>
      <c r="R132" s="27"/>
      <c r="S132" s="27"/>
    </row>
    <row r="133" spans="3:19" s="10" customFormat="1" ht="11.25" hidden="1" x14ac:dyDescent="0.2">
      <c r="C133" s="15"/>
      <c r="D133" s="20">
        <v>4</v>
      </c>
      <c r="E133" s="156" t="s">
        <v>23</v>
      </c>
      <c r="G133" s="15"/>
      <c r="H133" s="157">
        <f>+SUM(H25:H39)</f>
        <v>15252</v>
      </c>
      <c r="I133" s="158" t="s">
        <v>0</v>
      </c>
      <c r="J133" s="157">
        <f>+SUM(J25:J39)</f>
        <v>3000</v>
      </c>
      <c r="K133" s="21" t="s">
        <v>1</v>
      </c>
      <c r="L133" s="159"/>
      <c r="M133" s="93"/>
      <c r="Q133" s="27"/>
      <c r="R133" s="27"/>
      <c r="S133" s="27"/>
    </row>
    <row r="134" spans="3:19" s="10" customFormat="1" ht="11.25" hidden="1" x14ac:dyDescent="0.2">
      <c r="C134" s="15"/>
      <c r="D134" s="20">
        <v>18</v>
      </c>
      <c r="E134" s="156" t="s">
        <v>25</v>
      </c>
      <c r="G134" s="15"/>
      <c r="H134" s="157">
        <f>+SUM(H41:H54)</f>
        <v>5620</v>
      </c>
      <c r="I134" s="158" t="s">
        <v>0</v>
      </c>
      <c r="J134" s="157">
        <f>+SUM(J41:J54)</f>
        <v>2600</v>
      </c>
      <c r="K134" s="21" t="s">
        <v>1</v>
      </c>
      <c r="L134" s="160"/>
      <c r="M134" s="93"/>
      <c r="Q134" s="27"/>
      <c r="R134" s="27"/>
      <c r="S134" s="27"/>
    </row>
    <row r="135" spans="3:19" s="10" customFormat="1" ht="11.25" hidden="1" x14ac:dyDescent="0.2">
      <c r="C135" s="15"/>
      <c r="D135" s="20">
        <v>19</v>
      </c>
      <c r="E135" s="156" t="s">
        <v>192</v>
      </c>
      <c r="G135" s="15"/>
      <c r="H135" s="157">
        <f>+SUM(H56:H77)</f>
        <v>15820</v>
      </c>
      <c r="I135" s="158" t="s">
        <v>0</v>
      </c>
      <c r="J135" s="157">
        <f>+SUM(J56:J77)</f>
        <v>4480</v>
      </c>
      <c r="K135" s="21" t="s">
        <v>1</v>
      </c>
      <c r="L135" s="159"/>
      <c r="M135" s="93"/>
      <c r="Q135" s="27"/>
      <c r="R135" s="27"/>
      <c r="S135" s="27"/>
    </row>
    <row r="136" spans="3:19" s="10" customFormat="1" ht="11.25" hidden="1" x14ac:dyDescent="0.2">
      <c r="C136" s="15"/>
      <c r="D136" s="20">
        <v>21</v>
      </c>
      <c r="E136" s="156" t="s">
        <v>24</v>
      </c>
      <c r="G136" s="15"/>
      <c r="H136" s="157">
        <f>+SUM(H78:H115)</f>
        <v>32830</v>
      </c>
      <c r="I136" s="158" t="s">
        <v>0</v>
      </c>
      <c r="J136" s="157">
        <f>+SUM(J78:J115)</f>
        <v>4600</v>
      </c>
      <c r="K136" s="21" t="s">
        <v>1</v>
      </c>
      <c r="L136" s="159"/>
      <c r="M136" s="93"/>
      <c r="Q136" s="27"/>
      <c r="R136" s="27"/>
      <c r="S136" s="27"/>
    </row>
    <row r="137" spans="3:19" s="10" customFormat="1" ht="11.25" hidden="1" x14ac:dyDescent="0.2">
      <c r="C137" s="15"/>
      <c r="D137" s="22">
        <v>25</v>
      </c>
      <c r="E137" s="161" t="s">
        <v>427</v>
      </c>
      <c r="G137" s="15"/>
      <c r="H137" s="162">
        <f>+SUM(H116:H118)</f>
        <v>2850</v>
      </c>
      <c r="I137" s="158" t="s">
        <v>0</v>
      </c>
      <c r="J137" s="162">
        <f>+SUM(J116:J118)</f>
        <v>160</v>
      </c>
      <c r="K137" s="21" t="s">
        <v>1</v>
      </c>
      <c r="L137" s="15"/>
      <c r="Q137" s="27"/>
      <c r="R137" s="27"/>
      <c r="S137" s="27"/>
    </row>
    <row r="138" spans="3:19" s="10" customFormat="1" ht="11.25" hidden="1" x14ac:dyDescent="0.2">
      <c r="C138" s="15"/>
      <c r="D138" s="22">
        <v>26</v>
      </c>
      <c r="E138" s="23" t="s">
        <v>207</v>
      </c>
      <c r="G138" s="15"/>
      <c r="H138" s="162">
        <f>+SUM(H119:H120)</f>
        <v>1500</v>
      </c>
      <c r="I138" s="158" t="s">
        <v>0</v>
      </c>
      <c r="J138" s="162">
        <f>+SUM(J119:J120)</f>
        <v>160</v>
      </c>
      <c r="K138" s="21" t="s">
        <v>1</v>
      </c>
      <c r="L138" s="15"/>
      <c r="Q138" s="27"/>
      <c r="R138" s="27"/>
      <c r="S138" s="27"/>
    </row>
    <row r="139" spans="3:19" s="10" customFormat="1" ht="11.25" hidden="1" x14ac:dyDescent="0.2">
      <c r="C139" s="15"/>
      <c r="D139" s="22">
        <v>29</v>
      </c>
      <c r="E139" s="161" t="s">
        <v>22</v>
      </c>
      <c r="G139" s="15"/>
      <c r="H139" s="162">
        <f>+SUM(H122:H123)</f>
        <v>810</v>
      </c>
      <c r="I139" s="158" t="s">
        <v>0</v>
      </c>
      <c r="J139" s="162">
        <f>+SUM(J122:J123)</f>
        <v>160</v>
      </c>
      <c r="K139" s="21" t="s">
        <v>1</v>
      </c>
      <c r="L139" s="15"/>
      <c r="Q139" s="27"/>
      <c r="R139" s="27"/>
      <c r="S139" s="27"/>
    </row>
    <row r="140" spans="3:19" s="10" customFormat="1" ht="12" hidden="1" thickBot="1" x14ac:dyDescent="0.25">
      <c r="C140" s="15"/>
      <c r="D140" s="24">
        <v>30</v>
      </c>
      <c r="E140" s="25" t="s">
        <v>190</v>
      </c>
      <c r="G140" s="15"/>
      <c r="H140" s="163">
        <f>+SUM(H124)</f>
        <v>300</v>
      </c>
      <c r="I140" s="64" t="s">
        <v>0</v>
      </c>
      <c r="J140" s="163">
        <f>+SUM(J124)</f>
        <v>160</v>
      </c>
      <c r="K140" s="164" t="s">
        <v>1</v>
      </c>
      <c r="L140" s="15"/>
      <c r="Q140" s="27"/>
      <c r="R140" s="27"/>
      <c r="S140" s="27"/>
    </row>
    <row r="141" spans="3:19" s="10" customFormat="1" ht="12" hidden="1" thickBot="1" x14ac:dyDescent="0.25">
      <c r="C141" s="15"/>
      <c r="G141" s="15"/>
      <c r="H141" s="94">
        <f>SUM(H132:H140)</f>
        <v>88626</v>
      </c>
      <c r="I141" s="15"/>
      <c r="J141" s="94">
        <f>+SUM(J132:J140)</f>
        <v>17960</v>
      </c>
      <c r="L141" s="15"/>
      <c r="Q141" s="27"/>
      <c r="R141" s="27"/>
      <c r="S141" s="27"/>
    </row>
    <row r="142" spans="3:19" s="10" customFormat="1" ht="11.25" hidden="1" x14ac:dyDescent="0.2">
      <c r="C142" s="15"/>
      <c r="G142" s="15"/>
      <c r="J142" s="149"/>
      <c r="L142" s="15"/>
      <c r="Q142" s="27"/>
      <c r="R142" s="27"/>
      <c r="S142" s="27"/>
    </row>
    <row r="143" spans="3:19" s="10" customFormat="1" ht="11.25" hidden="1" x14ac:dyDescent="0.2">
      <c r="C143" s="15"/>
      <c r="G143" s="15"/>
      <c r="J143" s="149"/>
      <c r="L143" s="15"/>
      <c r="Q143" s="27"/>
      <c r="R143" s="27"/>
      <c r="S143" s="27"/>
    </row>
    <row r="144" spans="3:19" s="10" customFormat="1" ht="11.25" hidden="1" x14ac:dyDescent="0.2">
      <c r="C144" s="15"/>
      <c r="G144" s="15"/>
      <c r="J144" s="149"/>
      <c r="L144" s="15"/>
      <c r="Q144" s="27"/>
      <c r="R144" s="27"/>
      <c r="S144" s="27"/>
    </row>
    <row r="145" spans="3:19" s="10" customFormat="1" ht="11.25" hidden="1" x14ac:dyDescent="0.2">
      <c r="C145" s="15"/>
      <c r="G145" s="15"/>
      <c r="J145" s="149"/>
      <c r="L145" s="15"/>
      <c r="Q145" s="27"/>
      <c r="R145" s="27"/>
      <c r="S145" s="27"/>
    </row>
    <row r="146" spans="3:19" s="10" customFormat="1" ht="11.25" x14ac:dyDescent="0.2">
      <c r="C146" s="15"/>
      <c r="G146" s="15"/>
      <c r="J146" s="149"/>
      <c r="L146" s="15"/>
      <c r="Q146" s="27"/>
      <c r="R146" s="27"/>
      <c r="S146" s="27"/>
    </row>
    <row r="147" spans="3:19" s="10" customFormat="1" ht="11.25" x14ac:dyDescent="0.2">
      <c r="C147" s="15"/>
      <c r="G147" s="15"/>
      <c r="J147" s="149"/>
      <c r="L147" s="15"/>
      <c r="Q147" s="27"/>
      <c r="R147" s="27"/>
      <c r="S147" s="27"/>
    </row>
    <row r="148" spans="3:19" s="10" customFormat="1" ht="11.25" x14ac:dyDescent="0.2">
      <c r="C148" s="15"/>
      <c r="G148" s="15"/>
      <c r="J148" s="149"/>
      <c r="L148" s="15"/>
      <c r="Q148" s="27"/>
      <c r="R148" s="27"/>
      <c r="S148" s="27"/>
    </row>
    <row r="149" spans="3:19" s="10" customFormat="1" ht="11.25" x14ac:dyDescent="0.2">
      <c r="C149" s="15"/>
      <c r="G149" s="15"/>
      <c r="J149" s="149"/>
      <c r="L149" s="15"/>
      <c r="Q149" s="27"/>
      <c r="R149" s="27"/>
      <c r="S149" s="27"/>
    </row>
    <row r="150" spans="3:19" s="10" customFormat="1" ht="11.25" x14ac:dyDescent="0.2">
      <c r="C150" s="15"/>
      <c r="G150" s="15"/>
      <c r="J150" s="149"/>
      <c r="L150" s="15"/>
      <c r="Q150" s="27"/>
      <c r="R150" s="27"/>
      <c r="S150" s="27"/>
    </row>
  </sheetData>
  <autoFilter ref="A4:S126">
    <sortState ref="A3:S99">
      <sortCondition ref="R2:R99"/>
    </sortState>
  </autoFilter>
  <mergeCells count="2">
    <mergeCell ref="A1:S1"/>
    <mergeCell ref="A2:S2"/>
  </mergeCells>
  <pageMargins left="0.11811023622047245" right="0.11811023622047245" top="0.74803149606299213" bottom="0.74803149606299213" header="0.31496062992125984" footer="0.31496062992125984"/>
  <pageSetup scale="7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opLeftCell="A7" workbookViewId="0">
      <selection activeCell="E19" sqref="E19"/>
    </sheetView>
  </sheetViews>
  <sheetFormatPr baseColWidth="10" defaultRowHeight="15" x14ac:dyDescent="0.25"/>
  <cols>
    <col min="5" max="5" width="11.85546875" bestFit="1" customWidth="1"/>
  </cols>
  <sheetData>
    <row r="1" spans="1:13" ht="18.75" x14ac:dyDescent="0.3">
      <c r="A1" s="2" t="s">
        <v>36</v>
      </c>
      <c r="B1" s="3"/>
      <c r="C1" s="3"/>
      <c r="D1" s="4"/>
      <c r="E1" s="4"/>
      <c r="F1" s="4"/>
      <c r="G1" s="4"/>
      <c r="H1" s="4"/>
      <c r="I1" s="4"/>
      <c r="J1" s="2" t="s">
        <v>37</v>
      </c>
      <c r="K1" s="3"/>
      <c r="L1" s="3"/>
    </row>
    <row r="2" spans="1:13" x14ac:dyDescent="0.25">
      <c r="A2" s="1" t="s">
        <v>38</v>
      </c>
      <c r="J2" s="5"/>
      <c r="K2" s="1" t="s">
        <v>39</v>
      </c>
      <c r="L2" s="5"/>
    </row>
    <row r="3" spans="1:13" x14ac:dyDescent="0.25">
      <c r="B3" t="s">
        <v>40</v>
      </c>
      <c r="J3" s="5"/>
      <c r="K3" s="5"/>
      <c r="L3" s="5"/>
    </row>
    <row r="4" spans="1:13" x14ac:dyDescent="0.25">
      <c r="B4" t="s">
        <v>41</v>
      </c>
      <c r="J4" s="5"/>
      <c r="K4" s="1" t="s">
        <v>42</v>
      </c>
      <c r="L4" s="5"/>
    </row>
    <row r="5" spans="1:13" x14ac:dyDescent="0.25">
      <c r="B5" t="s">
        <v>43</v>
      </c>
      <c r="J5" s="5"/>
      <c r="K5" s="5"/>
      <c r="L5" t="s">
        <v>44</v>
      </c>
    </row>
    <row r="6" spans="1:13" x14ac:dyDescent="0.25">
      <c r="B6" t="s">
        <v>45</v>
      </c>
      <c r="J6" s="5"/>
      <c r="L6" t="s">
        <v>46</v>
      </c>
    </row>
    <row r="7" spans="1:13" x14ac:dyDescent="0.25">
      <c r="B7" t="s">
        <v>47</v>
      </c>
      <c r="J7" s="5"/>
      <c r="L7" t="s">
        <v>48</v>
      </c>
    </row>
    <row r="8" spans="1:13" x14ac:dyDescent="0.25">
      <c r="J8" s="5"/>
      <c r="L8" t="s">
        <v>49</v>
      </c>
    </row>
    <row r="9" spans="1:13" x14ac:dyDescent="0.25">
      <c r="A9" s="1" t="s">
        <v>34</v>
      </c>
      <c r="J9" s="5"/>
      <c r="L9" t="s">
        <v>50</v>
      </c>
    </row>
    <row r="10" spans="1:13" x14ac:dyDescent="0.25">
      <c r="B10" t="s">
        <v>51</v>
      </c>
      <c r="J10" s="5"/>
    </row>
    <row r="11" spans="1:13" x14ac:dyDescent="0.25">
      <c r="B11" s="1" t="s">
        <v>33</v>
      </c>
      <c r="J11" s="5"/>
      <c r="K11" s="1" t="s">
        <v>52</v>
      </c>
    </row>
    <row r="12" spans="1:13" x14ac:dyDescent="0.25">
      <c r="B12" s="6" t="s">
        <v>53</v>
      </c>
      <c r="J12" s="5"/>
      <c r="K12" s="1"/>
      <c r="L12" s="1" t="s">
        <v>142</v>
      </c>
    </row>
    <row r="13" spans="1:13" x14ac:dyDescent="0.25">
      <c r="B13" t="s">
        <v>54</v>
      </c>
      <c r="J13" s="5"/>
      <c r="K13" s="1"/>
      <c r="L13" s="1"/>
      <c r="M13" t="s">
        <v>141</v>
      </c>
    </row>
    <row r="14" spans="1:13" x14ac:dyDescent="0.25">
      <c r="B14" t="s">
        <v>56</v>
      </c>
      <c r="J14" s="5"/>
      <c r="K14" s="1"/>
      <c r="L14" s="1" t="s">
        <v>29</v>
      </c>
    </row>
    <row r="15" spans="1:13" x14ac:dyDescent="0.25">
      <c r="J15" s="5"/>
      <c r="K15" s="1"/>
      <c r="L15" s="1"/>
    </row>
    <row r="16" spans="1:13" x14ac:dyDescent="0.25">
      <c r="A16" s="1" t="s">
        <v>59</v>
      </c>
      <c r="J16" s="5"/>
      <c r="K16" s="1"/>
      <c r="L16" s="1" t="s">
        <v>143</v>
      </c>
    </row>
    <row r="17" spans="1:13" x14ac:dyDescent="0.25">
      <c r="B17" t="s">
        <v>61</v>
      </c>
      <c r="J17" s="5"/>
      <c r="K17" s="5"/>
      <c r="L17" s="5"/>
    </row>
    <row r="18" spans="1:13" x14ac:dyDescent="0.25">
      <c r="B18" t="s">
        <v>63</v>
      </c>
      <c r="E18" t="s">
        <v>145</v>
      </c>
      <c r="J18" s="5"/>
      <c r="K18" s="1" t="s">
        <v>55</v>
      </c>
      <c r="L18" s="5"/>
    </row>
    <row r="19" spans="1:13" x14ac:dyDescent="0.25">
      <c r="A19" s="1"/>
      <c r="B19" s="1"/>
      <c r="J19" s="5"/>
      <c r="K19" s="5"/>
      <c r="L19" s="5" t="s">
        <v>57</v>
      </c>
    </row>
    <row r="20" spans="1:13" x14ac:dyDescent="0.25">
      <c r="A20" s="1" t="s">
        <v>41</v>
      </c>
      <c r="B20" s="1"/>
      <c r="J20" s="5"/>
      <c r="L20" s="5"/>
      <c r="M20" t="s">
        <v>58</v>
      </c>
    </row>
    <row r="21" spans="1:13" x14ac:dyDescent="0.25">
      <c r="A21" s="1"/>
      <c r="B21" s="1"/>
      <c r="J21" s="5"/>
      <c r="L21" s="5"/>
      <c r="M21" t="s">
        <v>60</v>
      </c>
    </row>
    <row r="22" spans="1:13" x14ac:dyDescent="0.25">
      <c r="A22" s="1" t="s">
        <v>43</v>
      </c>
      <c r="B22" s="1"/>
      <c r="J22" s="5"/>
      <c r="L22" s="5"/>
      <c r="M22" t="s">
        <v>62</v>
      </c>
    </row>
    <row r="23" spans="1:13" x14ac:dyDescent="0.25">
      <c r="A23" s="1"/>
      <c r="B23" s="1"/>
      <c r="L23" s="5"/>
    </row>
    <row r="24" spans="1:13" x14ac:dyDescent="0.25">
      <c r="A24" s="1" t="s">
        <v>67</v>
      </c>
      <c r="B24" s="1"/>
      <c r="K24" s="1" t="s">
        <v>64</v>
      </c>
    </row>
    <row r="25" spans="1:13" x14ac:dyDescent="0.25">
      <c r="A25" s="1"/>
      <c r="B25" s="1"/>
      <c r="K25" s="1"/>
    </row>
    <row r="26" spans="1:13" x14ac:dyDescent="0.25">
      <c r="A26" s="1" t="s">
        <v>69</v>
      </c>
      <c r="B26" s="1"/>
      <c r="K26" s="1" t="s">
        <v>65</v>
      </c>
    </row>
    <row r="27" spans="1:13" x14ac:dyDescent="0.25">
      <c r="A27" s="1"/>
      <c r="B27" s="1"/>
      <c r="K27" s="1"/>
    </row>
    <row r="28" spans="1:13" x14ac:dyDescent="0.25">
      <c r="A28" s="1" t="s">
        <v>71</v>
      </c>
      <c r="B28" s="1"/>
      <c r="K28" s="1" t="s">
        <v>66</v>
      </c>
    </row>
    <row r="29" spans="1:13" x14ac:dyDescent="0.25">
      <c r="A29" s="1"/>
      <c r="B29" s="1"/>
      <c r="K29" s="1"/>
    </row>
    <row r="30" spans="1:13" x14ac:dyDescent="0.25">
      <c r="A30" s="1"/>
      <c r="B30" s="1"/>
      <c r="K30" s="1" t="s">
        <v>68</v>
      </c>
    </row>
    <row r="31" spans="1:13" x14ac:dyDescent="0.25">
      <c r="K31" s="1"/>
    </row>
    <row r="32" spans="1:13" x14ac:dyDescent="0.25">
      <c r="K32" s="1" t="s">
        <v>70</v>
      </c>
    </row>
    <row r="33" spans="11:11" x14ac:dyDescent="0.25">
      <c r="K33" s="1"/>
    </row>
    <row r="34" spans="11:11" x14ac:dyDescent="0.25">
      <c r="K34" s="1" t="s">
        <v>72</v>
      </c>
    </row>
    <row r="35" spans="11:11" x14ac:dyDescent="0.25">
      <c r="K35" s="1"/>
    </row>
    <row r="36" spans="11:11" x14ac:dyDescent="0.25">
      <c r="K36" s="1"/>
    </row>
    <row r="37" spans="11:11" x14ac:dyDescent="0.25">
      <c r="K37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5"/>
  <sheetViews>
    <sheetView workbookViewId="0">
      <selection activeCell="E19" sqref="E19"/>
    </sheetView>
  </sheetViews>
  <sheetFormatPr baseColWidth="10" defaultRowHeight="15" x14ac:dyDescent="0.25"/>
  <sheetData>
    <row r="2" spans="1:10" ht="15.75" x14ac:dyDescent="0.25">
      <c r="A2" s="7" t="s">
        <v>73</v>
      </c>
    </row>
    <row r="4" spans="1:10" x14ac:dyDescent="0.25">
      <c r="A4" s="1" t="s">
        <v>74</v>
      </c>
    </row>
    <row r="5" spans="1:10" x14ac:dyDescent="0.25">
      <c r="B5" t="s">
        <v>75</v>
      </c>
      <c r="J5" s="1" t="s">
        <v>86</v>
      </c>
    </row>
    <row r="6" spans="1:10" x14ac:dyDescent="0.25">
      <c r="B6" t="s">
        <v>76</v>
      </c>
    </row>
    <row r="7" spans="1:10" x14ac:dyDescent="0.25">
      <c r="B7" t="s">
        <v>77</v>
      </c>
    </row>
    <row r="10" spans="1:10" x14ac:dyDescent="0.25">
      <c r="A10" s="1" t="s">
        <v>78</v>
      </c>
    </row>
    <row r="11" spans="1:10" x14ac:dyDescent="0.25">
      <c r="B11" t="s">
        <v>79</v>
      </c>
    </row>
    <row r="12" spans="1:10" x14ac:dyDescent="0.25">
      <c r="C12" t="s">
        <v>80</v>
      </c>
    </row>
    <row r="13" spans="1:10" x14ac:dyDescent="0.25">
      <c r="C13" t="s">
        <v>144</v>
      </c>
    </row>
    <row r="14" spans="1:10" x14ac:dyDescent="0.25">
      <c r="B14" t="s">
        <v>81</v>
      </c>
    </row>
    <row r="17" spans="1:2" x14ac:dyDescent="0.25">
      <c r="A17" s="1" t="s">
        <v>82</v>
      </c>
    </row>
    <row r="18" spans="1:2" x14ac:dyDescent="0.25">
      <c r="B18" t="s">
        <v>83</v>
      </c>
    </row>
    <row r="19" spans="1:2" x14ac:dyDescent="0.25">
      <c r="B19" t="s">
        <v>84</v>
      </c>
    </row>
    <row r="21" spans="1:2" x14ac:dyDescent="0.25">
      <c r="A21" s="1" t="s">
        <v>35</v>
      </c>
    </row>
    <row r="25" spans="1:2" x14ac:dyDescent="0.25">
      <c r="A25" s="1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workbookViewId="0">
      <selection activeCell="E19" sqref="E19"/>
    </sheetView>
  </sheetViews>
  <sheetFormatPr baseColWidth="10" defaultRowHeight="15" x14ac:dyDescent="0.25"/>
  <sheetData>
    <row r="1" spans="1:18" x14ac:dyDescent="0.25">
      <c r="A1" s="1" t="s">
        <v>88</v>
      </c>
      <c r="D1" s="8">
        <v>34</v>
      </c>
      <c r="I1" s="1" t="s">
        <v>89</v>
      </c>
      <c r="L1" s="8">
        <v>26</v>
      </c>
      <c r="M1" s="8"/>
      <c r="N1" s="1" t="s">
        <v>90</v>
      </c>
      <c r="Q1" s="8">
        <v>16</v>
      </c>
    </row>
    <row r="2" spans="1:18" x14ac:dyDescent="0.25">
      <c r="C2" t="s">
        <v>91</v>
      </c>
      <c r="D2" s="8"/>
      <c r="J2" t="s">
        <v>92</v>
      </c>
      <c r="L2" s="8"/>
      <c r="M2" s="8"/>
      <c r="O2" t="s">
        <v>93</v>
      </c>
    </row>
    <row r="3" spans="1:18" x14ac:dyDescent="0.25">
      <c r="C3" t="s">
        <v>94</v>
      </c>
      <c r="D3" s="8"/>
      <c r="J3" t="s">
        <v>95</v>
      </c>
      <c r="L3" s="8"/>
      <c r="M3" s="8"/>
      <c r="O3" t="s">
        <v>96</v>
      </c>
    </row>
    <row r="4" spans="1:18" x14ac:dyDescent="0.25">
      <c r="C4" t="s">
        <v>97</v>
      </c>
      <c r="D4" s="8"/>
      <c r="J4" t="s">
        <v>98</v>
      </c>
      <c r="L4" s="8"/>
      <c r="M4" s="8"/>
    </row>
    <row r="5" spans="1:18" x14ac:dyDescent="0.25">
      <c r="C5" t="s">
        <v>99</v>
      </c>
      <c r="D5" s="8"/>
      <c r="L5" s="8"/>
      <c r="M5" s="8"/>
    </row>
    <row r="6" spans="1:18" x14ac:dyDescent="0.25">
      <c r="A6" s="1" t="s">
        <v>100</v>
      </c>
      <c r="D6" s="8">
        <v>10</v>
      </c>
      <c r="L6" s="8"/>
      <c r="M6" s="8"/>
    </row>
    <row r="7" spans="1:18" x14ac:dyDescent="0.25">
      <c r="C7" t="s">
        <v>101</v>
      </c>
      <c r="D7" s="8"/>
      <c r="I7" s="1" t="s">
        <v>102</v>
      </c>
      <c r="L7" s="8">
        <v>30</v>
      </c>
      <c r="M7" s="8"/>
      <c r="N7" s="1" t="s">
        <v>103</v>
      </c>
      <c r="Q7" s="8"/>
      <c r="R7" s="8">
        <v>23</v>
      </c>
    </row>
    <row r="8" spans="1:18" x14ac:dyDescent="0.25">
      <c r="C8" t="s">
        <v>104</v>
      </c>
      <c r="D8" s="8"/>
      <c r="J8" t="s">
        <v>105</v>
      </c>
      <c r="L8" s="8"/>
      <c r="M8" s="8"/>
      <c r="P8" t="s">
        <v>106</v>
      </c>
      <c r="Q8" s="8"/>
    </row>
    <row r="9" spans="1:18" x14ac:dyDescent="0.25">
      <c r="C9" t="s">
        <v>107</v>
      </c>
      <c r="D9" s="8"/>
      <c r="J9" t="s">
        <v>108</v>
      </c>
      <c r="L9" s="8"/>
      <c r="M9" s="8"/>
      <c r="P9" t="s">
        <v>109</v>
      </c>
      <c r="Q9" s="8"/>
    </row>
    <row r="10" spans="1:18" x14ac:dyDescent="0.25">
      <c r="A10" s="1" t="s">
        <v>110</v>
      </c>
      <c r="D10" s="8">
        <v>14</v>
      </c>
      <c r="J10" t="s">
        <v>111</v>
      </c>
      <c r="L10" s="8"/>
      <c r="M10" s="8"/>
      <c r="P10" t="s">
        <v>112</v>
      </c>
      <c r="Q10" s="8"/>
    </row>
    <row r="11" spans="1:18" x14ac:dyDescent="0.25">
      <c r="C11" t="s">
        <v>113</v>
      </c>
      <c r="D11" s="8"/>
      <c r="L11" s="8"/>
      <c r="M11" s="8"/>
      <c r="P11" t="s">
        <v>114</v>
      </c>
      <c r="Q11" s="8"/>
    </row>
    <row r="12" spans="1:18" x14ac:dyDescent="0.25">
      <c r="C12" t="s">
        <v>115</v>
      </c>
      <c r="D12" s="8"/>
      <c r="I12" s="1" t="s">
        <v>87</v>
      </c>
      <c r="L12" s="8">
        <v>28</v>
      </c>
      <c r="M12" s="8"/>
      <c r="Q12" s="8"/>
    </row>
    <row r="13" spans="1:18" x14ac:dyDescent="0.25">
      <c r="C13" t="s">
        <v>116</v>
      </c>
      <c r="D13" s="8"/>
      <c r="J13" t="s">
        <v>117</v>
      </c>
      <c r="L13" s="8"/>
      <c r="M13" s="8"/>
    </row>
    <row r="14" spans="1:18" x14ac:dyDescent="0.25">
      <c r="C14" t="s">
        <v>118</v>
      </c>
      <c r="D14" s="8"/>
      <c r="J14" t="s">
        <v>119</v>
      </c>
      <c r="L14" s="8"/>
      <c r="M14" s="8"/>
    </row>
    <row r="15" spans="1:18" x14ac:dyDescent="0.25">
      <c r="A15" s="1" t="s">
        <v>120</v>
      </c>
      <c r="D15" s="8">
        <v>12</v>
      </c>
      <c r="J15" t="s">
        <v>121</v>
      </c>
      <c r="L15" s="8"/>
      <c r="M15" s="8"/>
    </row>
    <row r="16" spans="1:18" x14ac:dyDescent="0.25">
      <c r="C16" t="s">
        <v>122</v>
      </c>
      <c r="D16" s="8"/>
      <c r="J16" t="s">
        <v>123</v>
      </c>
      <c r="L16" s="8"/>
      <c r="M16" s="8"/>
    </row>
    <row r="17" spans="1:13" x14ac:dyDescent="0.25">
      <c r="C17" t="s">
        <v>124</v>
      </c>
      <c r="D17" s="8"/>
      <c r="J17" t="s">
        <v>125</v>
      </c>
      <c r="L17" s="8"/>
      <c r="M17" s="8"/>
    </row>
    <row r="18" spans="1:13" x14ac:dyDescent="0.25">
      <c r="C18" t="s">
        <v>126</v>
      </c>
      <c r="D18" s="8"/>
      <c r="J18" t="s">
        <v>127</v>
      </c>
      <c r="L18" s="8"/>
      <c r="M18" s="8"/>
    </row>
    <row r="19" spans="1:13" x14ac:dyDescent="0.25">
      <c r="A19" s="1" t="s">
        <v>128</v>
      </c>
      <c r="D19" s="8">
        <v>19</v>
      </c>
      <c r="J19" t="s">
        <v>129</v>
      </c>
      <c r="L19" s="8"/>
      <c r="M19" s="8"/>
    </row>
    <row r="20" spans="1:13" x14ac:dyDescent="0.25">
      <c r="C20" t="s">
        <v>130</v>
      </c>
      <c r="D20" s="8"/>
      <c r="J20" t="s">
        <v>131</v>
      </c>
      <c r="L20" s="8"/>
      <c r="M20" s="8"/>
    </row>
    <row r="21" spans="1:13" x14ac:dyDescent="0.25">
      <c r="C21" t="s">
        <v>132</v>
      </c>
      <c r="D21" s="8"/>
      <c r="J21" t="s">
        <v>133</v>
      </c>
      <c r="L21" s="8"/>
      <c r="M21" s="8"/>
    </row>
    <row r="22" spans="1:13" x14ac:dyDescent="0.25">
      <c r="C22" t="s">
        <v>134</v>
      </c>
      <c r="D22" s="8"/>
      <c r="L22" s="8"/>
      <c r="M22" s="8"/>
    </row>
    <row r="23" spans="1:13" x14ac:dyDescent="0.25">
      <c r="C23" t="s">
        <v>135</v>
      </c>
      <c r="D23" s="8"/>
      <c r="I23" s="1" t="s">
        <v>136</v>
      </c>
      <c r="L23" s="8">
        <v>21</v>
      </c>
      <c r="M23" s="8"/>
    </row>
    <row r="24" spans="1:13" x14ac:dyDescent="0.25">
      <c r="C24" t="s">
        <v>137</v>
      </c>
      <c r="D24" s="8"/>
      <c r="J24" t="s">
        <v>138</v>
      </c>
      <c r="L24" s="8"/>
      <c r="M24" s="8"/>
    </row>
    <row r="25" spans="1:13" x14ac:dyDescent="0.25">
      <c r="D25" s="8"/>
      <c r="L25" s="8"/>
      <c r="M25" s="8"/>
    </row>
    <row r="26" spans="1:13" x14ac:dyDescent="0.25">
      <c r="D26" s="8"/>
      <c r="I26" s="1" t="s">
        <v>139</v>
      </c>
      <c r="L26" s="8">
        <v>32</v>
      </c>
      <c r="M26" s="8"/>
    </row>
    <row r="27" spans="1:13" x14ac:dyDescent="0.25">
      <c r="D27" s="8"/>
      <c r="J27" t="s">
        <v>140</v>
      </c>
      <c r="L27" s="8"/>
      <c r="M27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JUNIO</vt:lpstr>
      <vt:lpstr>JULIO </vt:lpstr>
      <vt:lpstr>OF</vt:lpstr>
      <vt:lpstr>GER</vt:lpstr>
      <vt:lpstr>FAC.</vt:lpstr>
      <vt:lpstr>'JULIO '!Títulos_a_imprimir</vt:lpstr>
      <vt:lpstr>JUNIO!Títulos_a_imprimir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AFECTACIÓNP</dc:creator>
  <cp:lastModifiedBy>GISSELA</cp:lastModifiedBy>
  <cp:lastPrinted>2016-08-05T18:24:36Z</cp:lastPrinted>
  <dcterms:created xsi:type="dcterms:W3CDTF">2014-10-21T12:12:45Z</dcterms:created>
  <dcterms:modified xsi:type="dcterms:W3CDTF">2016-08-16T14:15:28Z</dcterms:modified>
</cp:coreProperties>
</file>